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Arbeitspakete" sheetId="2" state="visible" r:id="rId2"/>
    <sheet xmlns:r="http://schemas.openxmlformats.org/officeDocument/2006/relationships" name="Abhängigkeiten" sheetId="3" state="visible" r:id="rId3"/>
    <sheet xmlns:r="http://schemas.openxmlformats.org/officeDocument/2006/relationships" name="Parameter" sheetId="4" state="visible" r:id="rId4"/>
    <sheet xmlns:r="http://schemas.openxmlformats.org/officeDocument/2006/relationships" name="Anweisungen" sheetId="5" state="visible" r:id="rId5"/>
  </sheets>
  <definedNames>
    <definedName name="_xlnm._FilterDatabase" localSheetId="1" hidden="1">'Arbeitspakete'!$A$5:$O$105</definedName>
    <definedName name="_xlnm._FilterDatabase" localSheetId="2" hidden="1">'Abhängigkeiten'!$A$5:$J$105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.MM.YYYY HH:MM"/>
    <numFmt numFmtId="165" formatCode="0.00 &quot;h&quot;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color rgb="001F2F33"/>
      <sz val="10"/>
    </font>
    <font>
      <name val="Aptos"/>
      <b val="1"/>
      <color rgb="001F2F33"/>
      <sz val="10"/>
    </font>
  </fonts>
  <fills count="7">
    <fill>
      <patternFill/>
    </fill>
    <fill>
      <patternFill patternType="gray125"/>
    </fill>
    <fill>
      <patternFill patternType="solid">
        <fgColor rgb="00112A32"/>
      </patternFill>
    </fill>
    <fill>
      <patternFill patternType="solid">
        <fgColor rgb="00B8441C"/>
      </patternFill>
    </fill>
    <fill>
      <patternFill patternType="solid">
        <fgColor rgb="00F3F0E8"/>
      </patternFill>
    </fill>
    <fill>
      <patternFill patternType="solid">
        <fgColor rgb="00FFFFFF"/>
      </patternFill>
    </fill>
    <fill>
      <patternFill patternType="solid">
        <fgColor rgb="00FFF0AE"/>
      </patternFill>
    </fill>
  </fills>
  <borders count="2">
    <border>
      <left/>
      <right/>
      <top/>
      <bottom/>
      <diagonal/>
    </border>
    <border>
      <left style="thin">
        <color rgb="00B8C4C1"/>
      </left>
      <right style="thin">
        <color rgb="00B8C4C1"/>
      </right>
      <top style="thin">
        <color rgb="00B8C4C1"/>
      </top>
      <bottom style="thin">
        <color rgb="00B8C4C1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3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left" vertical="top" wrapText="1"/>
    </xf>
    <xf numFmtId="1" fontId="3" fillId="5" borderId="1" applyAlignment="1" pivotButton="0" quotePrefix="0" xfId="0">
      <alignment horizontal="center" vertical="center"/>
    </xf>
    <xf numFmtId="9" fontId="3" fillId="5" borderId="1" applyAlignment="1" pivotButton="0" quotePrefix="0" xfId="0">
      <alignment horizontal="left" vertical="top" wrapText="1"/>
    </xf>
    <xf numFmtId="165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left" vertical="top" wrapText="1"/>
    </xf>
    <xf numFmtId="1" fontId="3" fillId="5" borderId="1" applyAlignment="1" pivotButton="0" quotePrefix="0" xfId="0">
      <alignment horizontal="left" vertical="top" wrapText="1"/>
    </xf>
    <xf numFmtId="1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/>
    </xf>
    <xf numFmtId="9" fontId="3" fillId="6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2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left" vertical="top" wrapText="1"/>
    </xf>
    <xf numFmtId="165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left" vertical="top" wrapText="1"/>
    </xf>
    <xf numFmtId="164" fontId="3" fillId="6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b val="1"/>
        <color rgb="00FFFFFF"/>
        <sz val="10"/>
      </font>
      <fill>
        <patternFill patternType="solid">
          <fgColor rgb="00B8441C"/>
        </patternFill>
      </fill>
    </dxf>
    <dxf>
      <font>
        <name val="Aptos"/>
        <b val="1"/>
        <color rgb="001F2F33"/>
        <sz val="10"/>
      </font>
      <fill>
        <patternFill patternType="solid">
          <fgColor rgb="00DDEBE5"/>
        </patternFill>
      </fill>
    </dxf>
    <dxf>
      <font>
        <name val="Aptos"/>
        <color rgb="001F2F33"/>
        <sz val="10"/>
      </font>
      <fill>
        <patternFill patternType="solid">
          <fgColor rgb="00F6DDD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Arbeitspakete nach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'Zusammenfassung'!B15</f>
            </strRef>
          </tx>
          <spPr>
            <a:ln xmlns:a="http://schemas.openxmlformats.org/drawingml/2006/main">
              <a:prstDash val="solid"/>
            </a:ln>
          </spPr>
          <cat>
            <numRef>
              <f>'Zusammenfassung'!$A$16:$A$21</f>
            </numRef>
          </cat>
          <val>
            <numRef>
              <f>'Zusammenfassung'!$B$16:$B$21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Anzahl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14</row>
      <rowOff>0</rowOff>
    </from>
    <ext cx="59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12A32"/>
    <outlinePr summaryBelow="1" summaryRight="1"/>
    <pageSetUpPr fitToPage="1"/>
  </sheetPr>
  <dimension ref="A1:H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9" customWidth="1" min="1" max="1"/>
    <col width="26" customWidth="1" min="2" max="2"/>
    <col width="3" customWidth="1" min="3" max="3"/>
    <col width="35" customWidth="1" min="4" max="4"/>
    <col width="34" customWidth="1" min="5" max="5"/>
    <col width="14" customWidth="1" min="6" max="6"/>
    <col width="14" customWidth="1" min="7" max="7"/>
    <col width="14" customWidth="1" min="8" max="8"/>
  </cols>
  <sheetData>
    <row r="1" ht="28" customHeight="1">
      <c r="A1" s="1" t="inlineStr">
        <is>
          <t>Stillstandsplanung Produktion – Zusammenfassung</t>
        </is>
      </c>
    </row>
    <row r="2" ht="24" customHeight="1">
      <c r="A2" s="3" t="inlineStr">
        <is>
          <t>Zweck</t>
        </is>
      </c>
      <c r="B2" s="4" t="inlineStr">
        <is>
          <t>Produktionsleitung und Instandhaltungskoordination beurteilen vor der manuellen Freigabe, ob ein geplanter Stillstand zeitlich und logisch ausreichend geklärt ist.</t>
        </is>
      </c>
    </row>
    <row r="3" ht="24" customHeight="1">
      <c r="A3" s="3" t="inlineStr">
        <is>
          <t>Datenquelle</t>
        </is>
      </c>
      <c r="B3" s="4" t="inlineStr">
        <is>
          <t>Formeln aus den Blättern Arbeitspakete, Abhängigkeiten und Parameter; sämtliche Beispieldaten sind eindeutig fiktiv.</t>
        </is>
      </c>
    </row>
    <row r="4" ht="24" customHeight="1">
      <c r="A4" s="3" t="inlineStr">
        <is>
          <t>Sichtbares Ergebnis</t>
        </is>
      </c>
      <c r="B4" s="4" t="inlineStr">
        <is>
          <t>Kennzahlen, Konfliktanzahl, Terminlücken und eine unverbindliche Entscheidungsanzeige für die nächste manuelle Planungsrunde.</t>
        </is>
      </c>
    </row>
    <row r="5">
      <c r="A5" s="5" t="inlineStr">
        <is>
          <t>Kennzahl</t>
        </is>
      </c>
      <c r="B5" s="5" t="inlineStr">
        <is>
          <t>Wert</t>
        </is>
      </c>
      <c r="D5" s="5" t="inlineStr">
        <is>
          <t>Entscheidungsinformation</t>
        </is>
      </c>
      <c r="E5" s="5" t="inlineStr">
        <is>
          <t>Wert</t>
        </is>
      </c>
    </row>
    <row r="6">
      <c r="A6" s="6" t="inlineStr">
        <is>
          <t>Planfenster</t>
        </is>
      </c>
      <c r="B6" s="7">
        <f>IF(OR('Parameter'!$B$7="",'Parameter'!$B$8=""),"Nicht vollständig",TEXT('Parameter'!$B$7,"dd.mm.yyyy hh:mm")&amp;" bis "&amp;TEXT('Parameter'!$B$8,"dd.mm.yyyy hh:mm"))</f>
        <v/>
      </c>
      <c r="D6" s="6" t="inlineStr">
        <is>
          <t>Entscheidungsanzeige</t>
        </is>
      </c>
      <c r="E6" s="8">
        <f>IF(OR(B7=0,'Parameter'!$B$7="",'Parameter'!$B$8=""),"Eingaben ergänzen",IF(OR(B8&gt;0,B10&gt;0,B11&gt;0,B12&gt;0,B13&gt;0),"Klärung erforderlich","Manuelle Freigabeprüfung möglich"))</f>
        <v/>
      </c>
    </row>
    <row r="7">
      <c r="A7" s="9" t="inlineStr">
        <is>
          <t>Erfasste Arbeitspakete</t>
        </is>
      </c>
      <c r="B7" s="10">
        <f>COUNTIF('Arbeitspakete'!$A$6:$A$105,"&lt;&gt;")</f>
        <v/>
      </c>
      <c r="D7" s="9" t="inlineStr">
        <is>
          <t>Planungsstand</t>
        </is>
      </c>
      <c r="E7" s="11">
        <f>'Parameter'!$B$12</f>
        <v/>
      </c>
    </row>
    <row r="8">
      <c r="A8" s="6" t="inlineStr">
        <is>
          <t>Arbeitspakete ohne vollständigen Termin</t>
        </is>
      </c>
      <c r="B8" s="7">
        <f>B7-COUNTIFS('Arbeitspakete'!$A$6:$A$105,"&lt;&gt;",'Arbeitspakete'!$I$6:$I$105,"&lt;&gt;",'Arbeitspakete'!$J$6:$J$105,"&lt;&gt;")</f>
        <v/>
      </c>
      <c r="D8" s="6" t="inlineStr">
        <is>
          <t>Planungsstichtag</t>
        </is>
      </c>
      <c r="E8" s="32">
        <f>'Parameter'!$B$9</f>
        <v/>
      </c>
    </row>
    <row r="9">
      <c r="A9" s="9" t="inlineStr">
        <is>
          <t>Summierte geplante Dauer</t>
        </is>
      </c>
      <c r="B9" s="13">
        <f>SUM('Arbeitspakete'!$K$6:$K$105)</f>
        <v/>
      </c>
      <c r="D9" s="9" t="inlineStr">
        <is>
          <t>Gewichteter Fortschritt</t>
        </is>
      </c>
      <c r="E9" s="14">
        <f>IFERROR(SUMPRODUCT('Arbeitspakete'!$K$6:$K$105,'Arbeitspakete'!$M$6:$M$105)/SUM('Arbeitspakete'!$K$6:$K$105),0)</f>
        <v/>
      </c>
    </row>
    <row r="10">
      <c r="A10" s="6" t="inlineStr">
        <is>
          <t>Fensterkonflikte</t>
        </is>
      </c>
      <c r="B10" s="33">
        <f>COUNTIF('Arbeitspakete'!$N$6:$N$105,"Außerhalb")</f>
        <v/>
      </c>
      <c r="D10" s="6" t="inlineStr">
        <is>
          <t>Höchster Einzelpersonalbedarf</t>
        </is>
      </c>
      <c r="E10" s="16">
        <f>IFERROR(MAX('Arbeitspakete'!$L$6:$L$105),0)</f>
        <v/>
      </c>
    </row>
    <row r="11">
      <c r="A11" s="9" t="inlineStr">
        <is>
          <t>Abhängigkeitskonflikte</t>
        </is>
      </c>
      <c r="B11" s="13">
        <f>COUNTIF('Abhängigkeiten'!$I$6:$I$105,"Konflikt")</f>
        <v/>
      </c>
      <c r="D11" s="9" t="inlineStr">
        <is>
          <t>Kritische Arbeitspakete</t>
        </is>
      </c>
      <c r="E11" s="17">
        <f>COUNTIF('Arbeitspakete'!$G$6:$G$105,"Kritisch")</f>
        <v/>
      </c>
    </row>
    <row r="12">
      <c r="A12" s="6" t="inlineStr">
        <is>
          <t>Nicht prüfbare Abhängigkeiten</t>
        </is>
      </c>
      <c r="B12" s="18">
        <f>COUNTIF('Abhängigkeiten'!$I$6:$I$105,"Nicht prüfbar")</f>
        <v/>
      </c>
      <c r="D12" s="6" t="inlineStr">
        <is>
          <t>Planungshorizont</t>
        </is>
      </c>
      <c r="E12" s="34">
        <f>IFERROR(('Parameter'!$B$8-'Parameter'!$B$7)*24,0)</f>
        <v/>
      </c>
    </row>
    <row r="13">
      <c r="A13" s="9" t="inlineStr">
        <is>
          <t>Arbeitspakete mit Prüfhinweis</t>
        </is>
      </c>
      <c r="B13" s="13">
        <f>COUNTIFS('Arbeitspakete'!$A$6:$A$105,"&lt;&gt;",'Arbeitspakete'!$O$6:$O$105,"&lt;&gt;OK")</f>
        <v/>
      </c>
      <c r="D13" s="9" t="inlineStr">
        <is>
          <t>Verantwortliche Planungsrolle</t>
        </is>
      </c>
      <c r="E13" s="11">
        <f>'Parameter'!$B$13</f>
        <v/>
      </c>
    </row>
    <row r="14"/>
    <row r="15" ht="32" customHeight="1">
      <c r="A15" s="5" t="inlineStr">
        <is>
          <t>Status</t>
        </is>
      </c>
      <c r="B15" s="5" t="inlineStr">
        <is>
          <t>Anzahl</t>
        </is>
      </c>
    </row>
    <row r="16">
      <c r="A16" s="20" t="inlineStr">
        <is>
          <t>Entwurf</t>
        </is>
      </c>
      <c r="B16" s="18">
        <f>COUNTIF('Arbeitspakete'!$H$6:$H$105,A16)</f>
        <v/>
      </c>
    </row>
    <row r="17">
      <c r="A17" s="21" t="inlineStr">
        <is>
          <t>Geplant</t>
        </is>
      </c>
      <c r="B17" s="13">
        <f>COUNTIF('Arbeitspakete'!$H$6:$H$105,A17)</f>
        <v/>
      </c>
    </row>
    <row r="18">
      <c r="A18" s="20" t="inlineStr">
        <is>
          <t>In Arbeit</t>
        </is>
      </c>
      <c r="B18" s="18">
        <f>COUNTIF('Arbeitspakete'!$H$6:$H$105,A18)</f>
        <v/>
      </c>
    </row>
    <row r="19">
      <c r="A19" s="21" t="inlineStr">
        <is>
          <t>Abgeschlossen</t>
        </is>
      </c>
      <c r="B19" s="13">
        <f>COUNTIF('Arbeitspakete'!$H$6:$H$105,A19)</f>
        <v/>
      </c>
    </row>
    <row r="20">
      <c r="A20" s="20" t="inlineStr">
        <is>
          <t>Blockiert</t>
        </is>
      </c>
      <c r="B20" s="18">
        <f>COUNTIF('Arbeitspakete'!$H$6:$H$105,A20)</f>
        <v/>
      </c>
    </row>
    <row r="21">
      <c r="A21" s="21" t="inlineStr">
        <is>
          <t>Zurückgestellt</t>
        </is>
      </c>
      <c r="B21" s="13">
        <f>COUNTIF('Arbeitspakete'!$H$6:$H$105,A21)</f>
        <v/>
      </c>
    </row>
  </sheetData>
  <mergeCells count="1">
    <mergeCell ref="A1:H1"/>
  </mergeCells>
  <conditionalFormatting sqref="E6">
    <cfRule type="expression" priority="1" dxfId="0">
      <formula>$E$6="Manuelle Freigabeprüfung möglich"</formula>
    </cfRule>
    <cfRule type="expression" priority="2" dxfId="1">
      <formula>OR($E$6="Klärung erforderlich",$E$6="Eingaben ergänzen")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B8441C"/>
    <outlinePr summaryBelow="1" summaryRight="1"/>
    <pageSetUpPr fitToPage="1"/>
  </sheetPr>
  <dimension ref="A1:O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23" customWidth="1" min="3" max="3"/>
    <col width="38" customWidth="1" min="4" max="4"/>
    <col width="18" customWidth="1" min="5" max="5"/>
    <col width="29" customWidth="1" min="6" max="6"/>
    <col width="12" customWidth="1" min="7" max="7"/>
    <col width="18" customWidth="1" min="8" max="8"/>
    <col width="19" customWidth="1" min="9" max="9"/>
    <col width="19" customWidth="1" min="10" max="10"/>
    <col width="12" customWidth="1" min="11" max="11"/>
    <col width="20" customWidth="1" min="12" max="12"/>
    <col width="13" customWidth="1" min="13" max="13"/>
    <col width="18" customWidth="1" min="14" max="14"/>
    <col width="31" customWidth="1" min="15" max="15"/>
  </cols>
  <sheetData>
    <row r="1" ht="28" customHeight="1">
      <c r="A1" s="1" t="inlineStr">
        <is>
          <t>Arbeitspakete des geplanten Stillstands</t>
        </is>
      </c>
    </row>
    <row r="2" ht="24" customHeight="1">
      <c r="A2" s="3" t="inlineStr">
        <is>
          <t>Zweck</t>
        </is>
      </c>
      <c r="B2" s="4" t="inlineStr">
        <is>
          <t>Erfassung der erforderlichen Arbeiten, Termine, Rollen, Prioritäten und Bedarfe für genau ein geplantes Stillstandsfenster.</t>
        </is>
      </c>
    </row>
    <row r="3" ht="24" customHeight="1">
      <c r="A3" s="3" t="inlineStr">
        <is>
          <t>Datenquelle</t>
        </is>
      </c>
      <c r="B3" s="4" t="inlineStr">
        <is>
          <t>Manuelle Planungsangaben der Produktions- und Instandhaltungskoordination; keine automatische Übernahme aus ERP oder MES.</t>
        </is>
      </c>
    </row>
    <row r="4" ht="24" customHeight="1">
      <c r="A4" s="3" t="inlineStr">
        <is>
          <t>Sichtbares Ergebnis</t>
        </is>
      </c>
      <c r="B4" s="4" t="inlineStr">
        <is>
          <t>Berechnete Dauer, Lage im Planfenster und ein zeilenweiser Prüfhinweis über 100 vorbereitete Eingabezeilen.</t>
        </is>
      </c>
    </row>
    <row r="5" ht="32" customHeight="1">
      <c r="A5" s="5" t="inlineStr">
        <is>
          <t>AP-ID</t>
        </is>
      </c>
      <c r="B5" s="5" t="inlineStr">
        <is>
          <t>Bereich</t>
        </is>
      </c>
      <c r="C5" s="5" t="inlineStr">
        <is>
          <t>Anlage</t>
        </is>
      </c>
      <c r="D5" s="5" t="inlineStr">
        <is>
          <t>Arbeitspaket</t>
        </is>
      </c>
      <c r="E5" s="5" t="inlineStr">
        <is>
          <t>Kategorie</t>
        </is>
      </c>
      <c r="F5" s="5" t="inlineStr">
        <is>
          <t>Verantwortliche Rolle</t>
        </is>
      </c>
      <c r="G5" s="5" t="inlineStr">
        <is>
          <t>Priorität</t>
        </is>
      </c>
      <c r="H5" s="5" t="inlineStr">
        <is>
          <t>Status</t>
        </is>
      </c>
      <c r="I5" s="5" t="inlineStr">
        <is>
          <t>Beginn geplant</t>
        </is>
      </c>
      <c r="J5" s="5" t="inlineStr">
        <is>
          <t>Ende geplant</t>
        </is>
      </c>
      <c r="K5" s="5" t="inlineStr">
        <is>
          <t>Dauer (h)</t>
        </is>
      </c>
      <c r="L5" s="5" t="inlineStr">
        <is>
          <t>Personalbedarf (Pers.)</t>
        </is>
      </c>
      <c r="M5" s="5" t="inlineStr">
        <is>
          <t>Fortschritt</t>
        </is>
      </c>
      <c r="N5" s="5" t="inlineStr">
        <is>
          <t>Fensterstatus</t>
        </is>
      </c>
      <c r="O5" s="5" t="inlineStr">
        <is>
          <t>Prüfhinweis</t>
        </is>
      </c>
    </row>
    <row r="6">
      <c r="A6" s="22" t="inlineStr">
        <is>
          <t>AP-001</t>
        </is>
      </c>
      <c r="B6" s="22" t="inlineStr">
        <is>
          <t>Montage</t>
        </is>
      </c>
      <c r="C6" s="22" t="inlineStr">
        <is>
          <t>Montagezelle M-17</t>
        </is>
      </c>
      <c r="D6" s="22" t="inlineStr">
        <is>
          <t>Linie geordnet stillsetzen</t>
        </is>
      </c>
      <c r="E6" s="22" t="inlineStr">
        <is>
          <t>Stillsetzung</t>
        </is>
      </c>
      <c r="F6" s="22" t="inlineStr">
        <is>
          <t>Produktionskoordination</t>
        </is>
      </c>
      <c r="G6" s="22" t="inlineStr">
        <is>
          <t>Hoch</t>
        </is>
      </c>
      <c r="H6" s="22" t="inlineStr">
        <is>
          <t>Geplant</t>
        </is>
      </c>
      <c r="I6" s="35" t="n">
        <v>46277.75</v>
      </c>
      <c r="J6" s="35" t="n">
        <v>46277.83333333334</v>
      </c>
      <c r="K6" s="33">
        <f>IF(OR($I6="",$J6=""),"",IFERROR(IF($J6&gt;$I6,($J6-$I6)*24,""),""))</f>
        <v/>
      </c>
      <c r="L6" s="24" t="n">
        <v>4</v>
      </c>
      <c r="M6" s="25" t="n">
        <v>0</v>
      </c>
      <c r="N6" s="7">
        <f>IF($A6="","",IF(OR($I6="",$J6=""),"Termin fehlt",IF(OR('Parameter'!$B$7="",'Parameter'!$B$8=""),"Parameter fehlt",IFERROR(IF(AND($I6&gt;='Parameter'!$B$7,$J6&lt;='Parameter'!$B$8),"Im Zeitfenster","Außerhalb"),"Prüfen"))))</f>
        <v/>
      </c>
      <c r="O6" s="20">
        <f>IF($A6="","",IF(COUNTIF($A$6:$A$105,$A6)&gt;1,"Doppelte AP-ID",IF(OR($I6="",$J6=""),"Termin fehlt",IF($J6&lt;=$I6,"Ende nicht nach Beginn",IF($N6="Außerhalb","Außerhalb Planfenster",IF($L6&gt;'Parameter'!$B$11,"Einzelbedarf über Kapazität",IF(AND($M6&lt;1,$H6="Abgeschlossen"),"Status und Fortschritt prüfen","OK")))))))</f>
        <v/>
      </c>
    </row>
    <row r="7">
      <c r="A7" s="22" t="inlineStr">
        <is>
          <t>AP-002</t>
        </is>
      </c>
      <c r="B7" s="22" t="inlineStr">
        <is>
          <t>Medien</t>
        </is>
      </c>
      <c r="C7" s="22" t="inlineStr">
        <is>
          <t>Montagezelle M-17</t>
        </is>
      </c>
      <c r="D7" s="22" t="inlineStr">
        <is>
          <t>Energiequellen betrieblich sichern</t>
        </is>
      </c>
      <c r="E7" s="22" t="inlineStr">
        <is>
          <t>Sicherung</t>
        </is>
      </c>
      <c r="F7" s="22" t="inlineStr">
        <is>
          <t>Betriebstechnik</t>
        </is>
      </c>
      <c r="G7" s="22" t="inlineStr">
        <is>
          <t>Kritisch</t>
        </is>
      </c>
      <c r="H7" s="22" t="inlineStr">
        <is>
          <t>Geplant</t>
        </is>
      </c>
      <c r="I7" s="35" t="n">
        <v>46277.83333333334</v>
      </c>
      <c r="J7" s="35" t="n">
        <v>46277.91666666666</v>
      </c>
      <c r="K7" s="36">
        <f>IF(OR($I7="",$J7=""),"",IFERROR(IF($J7&gt;$I7,($J7-$I7)*24,""),""))</f>
        <v/>
      </c>
      <c r="L7" s="24" t="n">
        <v>3</v>
      </c>
      <c r="M7" s="25" t="n">
        <v>0</v>
      </c>
      <c r="N7" s="10">
        <f>IF($A7="","",IF(OR($I7="",$J7=""),"Termin fehlt",IF(OR('Parameter'!$B$7="",'Parameter'!$B$8=""),"Parameter fehlt",IFERROR(IF(AND($I7&gt;='Parameter'!$B$7,$J7&lt;='Parameter'!$B$8),"Im Zeitfenster","Außerhalb"),"Prüfen"))))</f>
        <v/>
      </c>
      <c r="O7" s="21">
        <f>IF($A7="","",IF(COUNTIF($A$6:$A$105,$A7)&gt;1,"Doppelte AP-ID",IF(OR($I7="",$J7=""),"Termin fehlt",IF($J7&lt;=$I7,"Ende nicht nach Beginn",IF($N7="Außerhalb","Außerhalb Planfenster",IF($L7&gt;'Parameter'!$B$11,"Einzelbedarf über Kapazität",IF(AND($M7&lt;1,$H7="Abgeschlossen"),"Status und Fortschritt prüfen","OK")))))))</f>
        <v/>
      </c>
    </row>
    <row r="8">
      <c r="A8" s="22" t="inlineStr">
        <is>
          <t>AP-003</t>
        </is>
      </c>
      <c r="B8" s="22" t="inlineStr">
        <is>
          <t>Mechanik</t>
        </is>
      </c>
      <c r="C8" s="22" t="inlineStr">
        <is>
          <t>Antriebseinheit A-42</t>
        </is>
      </c>
      <c r="D8" s="22" t="inlineStr">
        <is>
          <t>Hauptlager planmäßig wechseln</t>
        </is>
      </c>
      <c r="E8" s="22" t="inlineStr">
        <is>
          <t>Wartung</t>
        </is>
      </c>
      <c r="F8" s="22" t="inlineStr">
        <is>
          <t>Mechanik-Team</t>
        </is>
      </c>
      <c r="G8" s="22" t="inlineStr">
        <is>
          <t>Kritisch</t>
        </is>
      </c>
      <c r="H8" s="22" t="inlineStr">
        <is>
          <t>Geplant</t>
        </is>
      </c>
      <c r="I8" s="35" t="n">
        <v>46277.91666666666</v>
      </c>
      <c r="J8" s="35" t="n">
        <v>46278.33333333334</v>
      </c>
      <c r="K8" s="33">
        <f>IF(OR($I8="",$J8=""),"",IFERROR(IF($J8&gt;$I8,($J8-$I8)*24,""),""))</f>
        <v/>
      </c>
      <c r="L8" s="24" t="n">
        <v>6</v>
      </c>
      <c r="M8" s="25" t="n">
        <v>0</v>
      </c>
      <c r="N8" s="7">
        <f>IF($A8="","",IF(OR($I8="",$J8=""),"Termin fehlt",IF(OR('Parameter'!$B$7="",'Parameter'!$B$8=""),"Parameter fehlt",IFERROR(IF(AND($I8&gt;='Parameter'!$B$7,$J8&lt;='Parameter'!$B$8),"Im Zeitfenster","Außerhalb"),"Prüfen"))))</f>
        <v/>
      </c>
      <c r="O8" s="20">
        <f>IF($A8="","",IF(COUNTIF($A$6:$A$105,$A8)&gt;1,"Doppelte AP-ID",IF(OR($I8="",$J8=""),"Termin fehlt",IF($J8&lt;=$I8,"Ende nicht nach Beginn",IF($N8="Außerhalb","Außerhalb Planfenster",IF($L8&gt;'Parameter'!$B$11,"Einzelbedarf über Kapazität",IF(AND($M8&lt;1,$H8="Abgeschlossen"),"Status und Fortschritt prüfen","OK")))))))</f>
        <v/>
      </c>
    </row>
    <row r="9">
      <c r="A9" s="22" t="inlineStr">
        <is>
          <t>AP-004</t>
        </is>
      </c>
      <c r="B9" s="22" t="inlineStr">
        <is>
          <t>Qualität</t>
        </is>
      </c>
      <c r="C9" s="22" t="inlineStr">
        <is>
          <t>Antriebseinheit A-42</t>
        </is>
      </c>
      <c r="D9" s="22" t="inlineStr">
        <is>
          <t>Spindellauf nach Wartung prüfen</t>
        </is>
      </c>
      <c r="E9" s="22" t="inlineStr">
        <is>
          <t>Prüfung</t>
        </is>
      </c>
      <c r="F9" s="22" t="inlineStr">
        <is>
          <t>Qualitätsprüfung</t>
        </is>
      </c>
      <c r="G9" s="22" t="inlineStr">
        <is>
          <t>Hoch</t>
        </is>
      </c>
      <c r="H9" s="22" t="inlineStr">
        <is>
          <t>Geplant</t>
        </is>
      </c>
      <c r="I9" s="35" t="n">
        <v>46278.33333333334</v>
      </c>
      <c r="J9" s="35" t="n">
        <v>46278.58333333334</v>
      </c>
      <c r="K9" s="36">
        <f>IF(OR($I9="",$J9=""),"",IFERROR(IF($J9&gt;$I9,($J9-$I9)*24,""),""))</f>
        <v/>
      </c>
      <c r="L9" s="24" t="n">
        <v>4</v>
      </c>
      <c r="M9" s="25" t="n">
        <v>0</v>
      </c>
      <c r="N9" s="10">
        <f>IF($A9="","",IF(OR($I9="",$J9=""),"Termin fehlt",IF(OR('Parameter'!$B$7="",'Parameter'!$B$8=""),"Parameter fehlt",IFERROR(IF(AND($I9&gt;='Parameter'!$B$7,$J9&lt;='Parameter'!$B$8),"Im Zeitfenster","Außerhalb"),"Prüfen"))))</f>
        <v/>
      </c>
      <c r="O9" s="21">
        <f>IF($A9="","",IF(COUNTIF($A$6:$A$105,$A9)&gt;1,"Doppelte AP-ID",IF(OR($I9="",$J9=""),"Termin fehlt",IF($J9&lt;=$I9,"Ende nicht nach Beginn",IF($N9="Außerhalb","Außerhalb Planfenster",IF($L9&gt;'Parameter'!$B$11,"Einzelbedarf über Kapazität",IF(AND($M9&lt;1,$H9="Abgeschlossen"),"Status und Fortschritt prüfen","OK")))))))</f>
        <v/>
      </c>
    </row>
    <row r="10">
      <c r="A10" s="22" t="inlineStr">
        <is>
          <t>AP-005</t>
        </is>
      </c>
      <c r="B10" s="22" t="inlineStr">
        <is>
          <t>Montage</t>
        </is>
      </c>
      <c r="C10" s="22" t="inlineStr">
        <is>
          <t>Absauganlage L-08</t>
        </is>
      </c>
      <c r="D10" s="22" t="inlineStr">
        <is>
          <t>Absaugkanal reinigen</t>
        </is>
      </c>
      <c r="E10" s="22" t="inlineStr">
        <is>
          <t>Reinigung</t>
        </is>
      </c>
      <c r="F10" s="22" t="inlineStr">
        <is>
          <t>Instandhaltungskoordination</t>
        </is>
      </c>
      <c r="G10" s="22" t="inlineStr">
        <is>
          <t>Mittel</t>
        </is>
      </c>
      <c r="H10" s="22" t="inlineStr">
        <is>
          <t>Geplant</t>
        </is>
      </c>
      <c r="I10" s="35" t="n">
        <v>46277.91666666666</v>
      </c>
      <c r="J10" s="35" t="n">
        <v>46278.25</v>
      </c>
      <c r="K10" s="33">
        <f>IF(OR($I10="",$J10=""),"",IFERROR(IF($J10&gt;$I10,($J10-$I10)*24,""),""))</f>
        <v/>
      </c>
      <c r="L10" s="24" t="n">
        <v>3</v>
      </c>
      <c r="M10" s="25" t="n">
        <v>0</v>
      </c>
      <c r="N10" s="7">
        <f>IF($A10="","",IF(OR($I10="",$J10=""),"Termin fehlt",IF(OR('Parameter'!$B$7="",'Parameter'!$B$8=""),"Parameter fehlt",IFERROR(IF(AND($I10&gt;='Parameter'!$B$7,$J10&lt;='Parameter'!$B$8),"Im Zeitfenster","Außerhalb"),"Prüfen"))))</f>
        <v/>
      </c>
      <c r="O10" s="20">
        <f>IF($A10="","",IF(COUNTIF($A$6:$A$105,$A10)&gt;1,"Doppelte AP-ID",IF(OR($I10="",$J10=""),"Termin fehlt",IF($J10&lt;=$I10,"Ende nicht nach Beginn",IF($N10="Außerhalb","Außerhalb Planfenster",IF($L10&gt;'Parameter'!$B$11,"Einzelbedarf über Kapazität",IF(AND($M10&lt;1,$H10="Abgeschlossen"),"Status und Fortschritt prüfen","OK")))))))</f>
        <v/>
      </c>
    </row>
    <row r="11">
      <c r="A11" s="22" t="inlineStr">
        <is>
          <t>AP-006</t>
        </is>
      </c>
      <c r="B11" s="22" t="inlineStr">
        <is>
          <t>Elektrotechnik</t>
        </is>
      </c>
      <c r="C11" s="22" t="inlineStr">
        <is>
          <t>Schaltfeld E-21</t>
        </is>
      </c>
      <c r="D11" s="22" t="inlineStr">
        <is>
          <t>Schaltfeld visuell und funktional prüfen</t>
        </is>
      </c>
      <c r="E11" s="22" t="inlineStr">
        <is>
          <t>Prüfung</t>
        </is>
      </c>
      <c r="F11" s="22" t="inlineStr">
        <is>
          <t>Elektrotechnik-Team</t>
        </is>
      </c>
      <c r="G11" s="22" t="inlineStr">
        <is>
          <t>Hoch</t>
        </is>
      </c>
      <c r="H11" s="22" t="inlineStr">
        <is>
          <t>Geplant</t>
        </is>
      </c>
      <c r="I11" s="35" t="n">
        <v>46278.25</v>
      </c>
      <c r="J11" s="35" t="n">
        <v>46278.5</v>
      </c>
      <c r="K11" s="36">
        <f>IF(OR($I11="",$J11=""),"",IFERROR(IF($J11&gt;$I11,($J11-$I11)*24,""),""))</f>
        <v/>
      </c>
      <c r="L11" s="24" t="n">
        <v>2</v>
      </c>
      <c r="M11" s="25" t="n">
        <v>0</v>
      </c>
      <c r="N11" s="10">
        <f>IF($A11="","",IF(OR($I11="",$J11=""),"Termin fehlt",IF(OR('Parameter'!$B$7="",'Parameter'!$B$8=""),"Parameter fehlt",IFERROR(IF(AND($I11&gt;='Parameter'!$B$7,$J11&lt;='Parameter'!$B$8),"Im Zeitfenster","Außerhalb"),"Prüfen"))))</f>
        <v/>
      </c>
      <c r="O11" s="21">
        <f>IF($A11="","",IF(COUNTIF($A$6:$A$105,$A11)&gt;1,"Doppelte AP-ID",IF(OR($I11="",$J11=""),"Termin fehlt",IF($J11&lt;=$I11,"Ende nicht nach Beginn",IF($N11="Außerhalb","Außerhalb Planfenster",IF($L11&gt;'Parameter'!$B$11,"Einzelbedarf über Kapazität",IF(AND($M11&lt;1,$H11="Abgeschlossen"),"Status und Fortschritt prüfen","OK")))))))</f>
        <v/>
      </c>
    </row>
    <row r="12">
      <c r="A12" s="22" t="inlineStr">
        <is>
          <t>AP-007</t>
        </is>
      </c>
      <c r="B12" s="22" t="inlineStr">
        <is>
          <t>Montage</t>
        </is>
      </c>
      <c r="C12" s="22" t="inlineStr">
        <is>
          <t>Fertigungslinie F-31</t>
        </is>
      </c>
      <c r="D12" s="22" t="inlineStr">
        <is>
          <t>Wiederanlauf begleiten und Prozess beobachten</t>
        </is>
      </c>
      <c r="E12" s="22" t="inlineStr">
        <is>
          <t>Wiederanlauf</t>
        </is>
      </c>
      <c r="F12" s="22" t="inlineStr">
        <is>
          <t>Produktionskoordination</t>
        </is>
      </c>
      <c r="G12" s="22" t="inlineStr">
        <is>
          <t>Kritisch</t>
        </is>
      </c>
      <c r="H12" s="22" t="inlineStr">
        <is>
          <t>Geplant</t>
        </is>
      </c>
      <c r="I12" s="35" t="n">
        <v>46278.58333333334</v>
      </c>
      <c r="J12" s="35" t="n">
        <v>46280.25</v>
      </c>
      <c r="K12" s="33">
        <f>IF(OR($I12="",$J12=""),"",IFERROR(IF($J12&gt;$I12,($J12-$I12)*24,""),""))</f>
        <v/>
      </c>
      <c r="L12" s="24" t="n">
        <v>7</v>
      </c>
      <c r="M12" s="25" t="n">
        <v>0</v>
      </c>
      <c r="N12" s="7">
        <f>IF($A12="","",IF(OR($I12="",$J12=""),"Termin fehlt",IF(OR('Parameter'!$B$7="",'Parameter'!$B$8=""),"Parameter fehlt",IFERROR(IF(AND($I12&gt;='Parameter'!$B$7,$J12&lt;='Parameter'!$B$8),"Im Zeitfenster","Außerhalb"),"Prüfen"))))</f>
        <v/>
      </c>
      <c r="O12" s="20">
        <f>IF($A12="","",IF(COUNTIF($A$6:$A$105,$A12)&gt;1,"Doppelte AP-ID",IF(OR($I12="",$J12=""),"Termin fehlt",IF($J12&lt;=$I12,"Ende nicht nach Beginn",IF($N12="Außerhalb","Außerhalb Planfenster",IF($L12&gt;'Parameter'!$B$11,"Einzelbedarf über Kapazität",IF(AND($M12&lt;1,$H12="Abgeschlossen"),"Status und Fortschritt prüfen","OK")))))))</f>
        <v/>
      </c>
    </row>
    <row r="13">
      <c r="A13" s="22" t="inlineStr">
        <is>
          <t>AP-008</t>
        </is>
      </c>
      <c r="B13" s="22" t="inlineStr">
        <is>
          <t>Logistik</t>
        </is>
      </c>
      <c r="C13" s="22" t="inlineStr">
        <is>
          <t>Pufferstrecke P-06</t>
        </is>
      </c>
      <c r="D13" s="22" t="inlineStr">
        <is>
          <t>Materialpuffer nachprüfen</t>
        </is>
      </c>
      <c r="E13" s="22" t="inlineStr">
        <is>
          <t>Prüfung</t>
        </is>
      </c>
      <c r="F13" s="22" t="inlineStr">
        <is>
          <t>Instandhaltungskoordination</t>
        </is>
      </c>
      <c r="G13" s="22" t="inlineStr">
        <is>
          <t>Niedrig</t>
        </is>
      </c>
      <c r="H13" s="22" t="inlineStr">
        <is>
          <t>Zurückgestellt</t>
        </is>
      </c>
      <c r="I13" s="35" t="n"/>
      <c r="J13" s="35" t="n"/>
      <c r="K13" s="36">
        <f>IF(OR($I13="",$J13=""),"",IFERROR(IF($J13&gt;$I13,($J13-$I13)*24,""),""))</f>
        <v/>
      </c>
      <c r="L13" s="24" t="n">
        <v>2</v>
      </c>
      <c r="M13" s="25" t="n">
        <v>0</v>
      </c>
      <c r="N13" s="10">
        <f>IF($A13="","",IF(OR($I13="",$J13=""),"Termin fehlt",IF(OR('Parameter'!$B$7="",'Parameter'!$B$8=""),"Parameter fehlt",IFERROR(IF(AND($I13&gt;='Parameter'!$B$7,$J13&lt;='Parameter'!$B$8),"Im Zeitfenster","Außerhalb"),"Prüfen"))))</f>
        <v/>
      </c>
      <c r="O13" s="21">
        <f>IF($A13="","",IF(COUNTIF($A$6:$A$105,$A13)&gt;1,"Doppelte AP-ID",IF(OR($I13="",$J13=""),"Termin fehlt",IF($J13&lt;=$I13,"Ende nicht nach Beginn",IF($N13="Außerhalb","Außerhalb Planfenster",IF($L13&gt;'Parameter'!$B$11,"Einzelbedarf über Kapazität",IF(AND($M13&lt;1,$H13="Abgeschlossen"),"Status und Fortschritt prüfen","OK")))))))</f>
        <v/>
      </c>
    </row>
    <row r="14">
      <c r="A14" s="22" t="n"/>
      <c r="B14" s="22" t="n"/>
      <c r="C14" s="22" t="n"/>
      <c r="D14" s="22" t="n"/>
      <c r="E14" s="22" t="n"/>
      <c r="F14" s="22" t="n"/>
      <c r="G14" s="22" t="n"/>
      <c r="H14" s="22" t="n"/>
      <c r="I14" s="35" t="n"/>
      <c r="J14" s="35" t="n"/>
      <c r="K14" s="33">
        <f>IF(OR($I14="",$J14=""),"",IFERROR(IF($J14&gt;$I14,($J14-$I14)*24,""),""))</f>
        <v/>
      </c>
      <c r="L14" s="24" t="n"/>
      <c r="M14" s="25" t="n"/>
      <c r="N14" s="7">
        <f>IF($A14="","",IF(OR($I14="",$J14=""),"Termin fehlt",IF(OR('Parameter'!$B$7="",'Parameter'!$B$8=""),"Parameter fehlt",IFERROR(IF(AND($I14&gt;='Parameter'!$B$7,$J14&lt;='Parameter'!$B$8),"Im Zeitfenster","Außerhalb"),"Prüfen"))))</f>
        <v/>
      </c>
      <c r="O14" s="20">
        <f>IF($A14="","",IF(COUNTIF($A$6:$A$105,$A14)&gt;1,"Doppelte AP-ID",IF(OR($I14="",$J14=""),"Termin fehlt",IF($J14&lt;=$I14,"Ende nicht nach Beginn",IF($N14="Außerhalb","Außerhalb Planfenster",IF($L14&gt;'Parameter'!$B$11,"Einzelbedarf über Kapazität",IF(AND($M14&lt;1,$H14="Abgeschlossen"),"Status und Fortschritt prüfen","OK")))))))</f>
        <v/>
      </c>
    </row>
    <row r="15">
      <c r="A15" s="22" t="n"/>
      <c r="B15" s="22" t="n"/>
      <c r="C15" s="22" t="n"/>
      <c r="D15" s="22" t="n"/>
      <c r="E15" s="22" t="n"/>
      <c r="F15" s="22" t="n"/>
      <c r="G15" s="22" t="n"/>
      <c r="H15" s="22" t="n"/>
      <c r="I15" s="35" t="n"/>
      <c r="J15" s="35" t="n"/>
      <c r="K15" s="36">
        <f>IF(OR($I15="",$J15=""),"",IFERROR(IF($J15&gt;$I15,($J15-$I15)*24,""),""))</f>
        <v/>
      </c>
      <c r="L15" s="24" t="n"/>
      <c r="M15" s="25" t="n"/>
      <c r="N15" s="10">
        <f>IF($A15="","",IF(OR($I15="",$J15=""),"Termin fehlt",IF(OR('Parameter'!$B$7="",'Parameter'!$B$8=""),"Parameter fehlt",IFERROR(IF(AND($I15&gt;='Parameter'!$B$7,$J15&lt;='Parameter'!$B$8),"Im Zeitfenster","Außerhalb"),"Prüfen"))))</f>
        <v/>
      </c>
      <c r="O15" s="21">
        <f>IF($A15="","",IF(COUNTIF($A$6:$A$105,$A15)&gt;1,"Doppelte AP-ID",IF(OR($I15="",$J15=""),"Termin fehlt",IF($J15&lt;=$I15,"Ende nicht nach Beginn",IF($N15="Außerhalb","Außerhalb Planfenster",IF($L15&gt;'Parameter'!$B$11,"Einzelbedarf über Kapazität",IF(AND($M15&lt;1,$H15="Abgeschlossen"),"Status und Fortschritt prüfen","OK")))))))</f>
        <v/>
      </c>
    </row>
    <row r="16">
      <c r="A16" s="22" t="n"/>
      <c r="B16" s="22" t="n"/>
      <c r="C16" s="22" t="n"/>
      <c r="D16" s="22" t="n"/>
      <c r="E16" s="22" t="n"/>
      <c r="F16" s="22" t="n"/>
      <c r="G16" s="22" t="n"/>
      <c r="H16" s="22" t="n"/>
      <c r="I16" s="35" t="n"/>
      <c r="J16" s="35" t="n"/>
      <c r="K16" s="33">
        <f>IF(OR($I16="",$J16=""),"",IFERROR(IF($J16&gt;$I16,($J16-$I16)*24,""),""))</f>
        <v/>
      </c>
      <c r="L16" s="24" t="n"/>
      <c r="M16" s="25" t="n"/>
      <c r="N16" s="7">
        <f>IF($A16="","",IF(OR($I16="",$J16=""),"Termin fehlt",IF(OR('Parameter'!$B$7="",'Parameter'!$B$8=""),"Parameter fehlt",IFERROR(IF(AND($I16&gt;='Parameter'!$B$7,$J16&lt;='Parameter'!$B$8),"Im Zeitfenster","Außerhalb"),"Prüfen"))))</f>
        <v/>
      </c>
      <c r="O16" s="20">
        <f>IF($A16="","",IF(COUNTIF($A$6:$A$105,$A16)&gt;1,"Doppelte AP-ID",IF(OR($I16="",$J16=""),"Termin fehlt",IF($J16&lt;=$I16,"Ende nicht nach Beginn",IF($N16="Außerhalb","Außerhalb Planfenster",IF($L16&gt;'Parameter'!$B$11,"Einzelbedarf über Kapazität",IF(AND($M16&lt;1,$H16="Abgeschlossen"),"Status und Fortschritt prüfen","OK")))))))</f>
        <v/>
      </c>
    </row>
    <row r="17">
      <c r="A17" s="22" t="n"/>
      <c r="B17" s="22" t="n"/>
      <c r="C17" s="22" t="n"/>
      <c r="D17" s="22" t="n"/>
      <c r="E17" s="22" t="n"/>
      <c r="F17" s="22" t="n"/>
      <c r="G17" s="22" t="n"/>
      <c r="H17" s="22" t="n"/>
      <c r="I17" s="35" t="n"/>
      <c r="J17" s="35" t="n"/>
      <c r="K17" s="36">
        <f>IF(OR($I17="",$J17=""),"",IFERROR(IF($J17&gt;$I17,($J17-$I17)*24,""),""))</f>
        <v/>
      </c>
      <c r="L17" s="24" t="n"/>
      <c r="M17" s="25" t="n"/>
      <c r="N17" s="10">
        <f>IF($A17="","",IF(OR($I17="",$J17=""),"Termin fehlt",IF(OR('Parameter'!$B$7="",'Parameter'!$B$8=""),"Parameter fehlt",IFERROR(IF(AND($I17&gt;='Parameter'!$B$7,$J17&lt;='Parameter'!$B$8),"Im Zeitfenster","Außerhalb"),"Prüfen"))))</f>
        <v/>
      </c>
      <c r="O17" s="21">
        <f>IF($A17="","",IF(COUNTIF($A$6:$A$105,$A17)&gt;1,"Doppelte AP-ID",IF(OR($I17="",$J17=""),"Termin fehlt",IF($J17&lt;=$I17,"Ende nicht nach Beginn",IF($N17="Außerhalb","Außerhalb Planfenster",IF($L17&gt;'Parameter'!$B$11,"Einzelbedarf über Kapazität",IF(AND($M17&lt;1,$H17="Abgeschlossen"),"Status und Fortschritt prüfen","OK")))))))</f>
        <v/>
      </c>
    </row>
    <row r="18">
      <c r="A18" s="22" t="n"/>
      <c r="B18" s="22" t="n"/>
      <c r="C18" s="22" t="n"/>
      <c r="D18" s="22" t="n"/>
      <c r="E18" s="22" t="n"/>
      <c r="F18" s="22" t="n"/>
      <c r="G18" s="22" t="n"/>
      <c r="H18" s="22" t="n"/>
      <c r="I18" s="35" t="n"/>
      <c r="J18" s="35" t="n"/>
      <c r="K18" s="33">
        <f>IF(OR($I18="",$J18=""),"",IFERROR(IF($J18&gt;$I18,($J18-$I18)*24,""),""))</f>
        <v/>
      </c>
      <c r="L18" s="24" t="n"/>
      <c r="M18" s="25" t="n"/>
      <c r="N18" s="7">
        <f>IF($A18="","",IF(OR($I18="",$J18=""),"Termin fehlt",IF(OR('Parameter'!$B$7="",'Parameter'!$B$8=""),"Parameter fehlt",IFERROR(IF(AND($I18&gt;='Parameter'!$B$7,$J18&lt;='Parameter'!$B$8),"Im Zeitfenster","Außerhalb"),"Prüfen"))))</f>
        <v/>
      </c>
      <c r="O18" s="20">
        <f>IF($A18="","",IF(COUNTIF($A$6:$A$105,$A18)&gt;1,"Doppelte AP-ID",IF(OR($I18="",$J18=""),"Termin fehlt",IF($J18&lt;=$I18,"Ende nicht nach Beginn",IF($N18="Außerhalb","Außerhalb Planfenster",IF($L18&gt;'Parameter'!$B$11,"Einzelbedarf über Kapazität",IF(AND($M18&lt;1,$H18="Abgeschlossen"),"Status und Fortschritt prüfen","OK")))))))</f>
        <v/>
      </c>
    </row>
    <row r="19">
      <c r="A19" s="22" t="n"/>
      <c r="B19" s="22" t="n"/>
      <c r="C19" s="22" t="n"/>
      <c r="D19" s="22" t="n"/>
      <c r="E19" s="22" t="n"/>
      <c r="F19" s="22" t="n"/>
      <c r="G19" s="22" t="n"/>
      <c r="H19" s="22" t="n"/>
      <c r="I19" s="35" t="n"/>
      <c r="J19" s="35" t="n"/>
      <c r="K19" s="36">
        <f>IF(OR($I19="",$J19=""),"",IFERROR(IF($J19&gt;$I19,($J19-$I19)*24,""),""))</f>
        <v/>
      </c>
      <c r="L19" s="24" t="n"/>
      <c r="M19" s="25" t="n"/>
      <c r="N19" s="10">
        <f>IF($A19="","",IF(OR($I19="",$J19=""),"Termin fehlt",IF(OR('Parameter'!$B$7="",'Parameter'!$B$8=""),"Parameter fehlt",IFERROR(IF(AND($I19&gt;='Parameter'!$B$7,$J19&lt;='Parameter'!$B$8),"Im Zeitfenster","Außerhalb"),"Prüfen"))))</f>
        <v/>
      </c>
      <c r="O19" s="21">
        <f>IF($A19="","",IF(COUNTIF($A$6:$A$105,$A19)&gt;1,"Doppelte AP-ID",IF(OR($I19="",$J19=""),"Termin fehlt",IF($J19&lt;=$I19,"Ende nicht nach Beginn",IF($N19="Außerhalb","Außerhalb Planfenster",IF($L19&gt;'Parameter'!$B$11,"Einzelbedarf über Kapazität",IF(AND($M19&lt;1,$H19="Abgeschlossen"),"Status und Fortschritt prüfen","OK")))))))</f>
        <v/>
      </c>
    </row>
    <row r="20">
      <c r="A20" s="22" t="n"/>
      <c r="B20" s="22" t="n"/>
      <c r="C20" s="22" t="n"/>
      <c r="D20" s="22" t="n"/>
      <c r="E20" s="22" t="n"/>
      <c r="F20" s="22" t="n"/>
      <c r="G20" s="22" t="n"/>
      <c r="H20" s="22" t="n"/>
      <c r="I20" s="35" t="n"/>
      <c r="J20" s="35" t="n"/>
      <c r="K20" s="33">
        <f>IF(OR($I20="",$J20=""),"",IFERROR(IF($J20&gt;$I20,($J20-$I20)*24,""),""))</f>
        <v/>
      </c>
      <c r="L20" s="24" t="n"/>
      <c r="M20" s="25" t="n"/>
      <c r="N20" s="7">
        <f>IF($A20="","",IF(OR($I20="",$J20=""),"Termin fehlt",IF(OR('Parameter'!$B$7="",'Parameter'!$B$8=""),"Parameter fehlt",IFERROR(IF(AND($I20&gt;='Parameter'!$B$7,$J20&lt;='Parameter'!$B$8),"Im Zeitfenster","Außerhalb"),"Prüfen"))))</f>
        <v/>
      </c>
      <c r="O20" s="20">
        <f>IF($A20="","",IF(COUNTIF($A$6:$A$105,$A20)&gt;1,"Doppelte AP-ID",IF(OR($I20="",$J20=""),"Termin fehlt",IF($J20&lt;=$I20,"Ende nicht nach Beginn",IF($N20="Außerhalb","Außerhalb Planfenster",IF($L20&gt;'Parameter'!$B$11,"Einzelbedarf über Kapazität",IF(AND($M20&lt;1,$H20="Abgeschlossen"),"Status und Fortschritt prüfen","OK")))))))</f>
        <v/>
      </c>
    </row>
    <row r="21">
      <c r="A21" s="22" t="n"/>
      <c r="B21" s="22" t="n"/>
      <c r="C21" s="22" t="n"/>
      <c r="D21" s="22" t="n"/>
      <c r="E21" s="22" t="n"/>
      <c r="F21" s="22" t="n"/>
      <c r="G21" s="22" t="n"/>
      <c r="H21" s="22" t="n"/>
      <c r="I21" s="35" t="n"/>
      <c r="J21" s="35" t="n"/>
      <c r="K21" s="36">
        <f>IF(OR($I21="",$J21=""),"",IFERROR(IF($J21&gt;$I21,($J21-$I21)*24,""),""))</f>
        <v/>
      </c>
      <c r="L21" s="24" t="n"/>
      <c r="M21" s="25" t="n"/>
      <c r="N21" s="10">
        <f>IF($A21="","",IF(OR($I21="",$J21=""),"Termin fehlt",IF(OR('Parameter'!$B$7="",'Parameter'!$B$8=""),"Parameter fehlt",IFERROR(IF(AND($I21&gt;='Parameter'!$B$7,$J21&lt;='Parameter'!$B$8),"Im Zeitfenster","Außerhalb"),"Prüfen"))))</f>
        <v/>
      </c>
      <c r="O21" s="21">
        <f>IF($A21="","",IF(COUNTIF($A$6:$A$105,$A21)&gt;1,"Doppelte AP-ID",IF(OR($I21="",$J21=""),"Termin fehlt",IF($J21&lt;=$I21,"Ende nicht nach Beginn",IF($N21="Außerhalb","Außerhalb Planfenster",IF($L21&gt;'Parameter'!$B$11,"Einzelbedarf über Kapazität",IF(AND($M21&lt;1,$H21="Abgeschlossen"),"Status und Fortschritt prüfen","OK")))))))</f>
        <v/>
      </c>
    </row>
    <row r="22">
      <c r="A22" s="22" t="n"/>
      <c r="B22" s="22" t="n"/>
      <c r="C22" s="22" t="n"/>
      <c r="D22" s="22" t="n"/>
      <c r="E22" s="22" t="n"/>
      <c r="F22" s="22" t="n"/>
      <c r="G22" s="22" t="n"/>
      <c r="H22" s="22" t="n"/>
      <c r="I22" s="35" t="n"/>
      <c r="J22" s="35" t="n"/>
      <c r="K22" s="33">
        <f>IF(OR($I22="",$J22=""),"",IFERROR(IF($J22&gt;$I22,($J22-$I22)*24,""),""))</f>
        <v/>
      </c>
      <c r="L22" s="24" t="n"/>
      <c r="M22" s="25" t="n"/>
      <c r="N22" s="7">
        <f>IF($A22="","",IF(OR($I22="",$J22=""),"Termin fehlt",IF(OR('Parameter'!$B$7="",'Parameter'!$B$8=""),"Parameter fehlt",IFERROR(IF(AND($I22&gt;='Parameter'!$B$7,$J22&lt;='Parameter'!$B$8),"Im Zeitfenster","Außerhalb"),"Prüfen"))))</f>
        <v/>
      </c>
      <c r="O22" s="20">
        <f>IF($A22="","",IF(COUNTIF($A$6:$A$105,$A22)&gt;1,"Doppelte AP-ID",IF(OR($I22="",$J22=""),"Termin fehlt",IF($J22&lt;=$I22,"Ende nicht nach Beginn",IF($N22="Außerhalb","Außerhalb Planfenster",IF($L22&gt;'Parameter'!$B$11,"Einzelbedarf über Kapazität",IF(AND($M22&lt;1,$H22="Abgeschlossen"),"Status und Fortschritt prüfen","OK")))))))</f>
        <v/>
      </c>
    </row>
    <row r="23">
      <c r="A23" s="22" t="n"/>
      <c r="B23" s="22" t="n"/>
      <c r="C23" s="22" t="n"/>
      <c r="D23" s="22" t="n"/>
      <c r="E23" s="22" t="n"/>
      <c r="F23" s="22" t="n"/>
      <c r="G23" s="22" t="n"/>
      <c r="H23" s="22" t="n"/>
      <c r="I23" s="35" t="n"/>
      <c r="J23" s="35" t="n"/>
      <c r="K23" s="36">
        <f>IF(OR($I23="",$J23=""),"",IFERROR(IF($J23&gt;$I23,($J23-$I23)*24,""),""))</f>
        <v/>
      </c>
      <c r="L23" s="24" t="n"/>
      <c r="M23" s="25" t="n"/>
      <c r="N23" s="10">
        <f>IF($A23="","",IF(OR($I23="",$J23=""),"Termin fehlt",IF(OR('Parameter'!$B$7="",'Parameter'!$B$8=""),"Parameter fehlt",IFERROR(IF(AND($I23&gt;='Parameter'!$B$7,$J23&lt;='Parameter'!$B$8),"Im Zeitfenster","Außerhalb"),"Prüfen"))))</f>
        <v/>
      </c>
      <c r="O23" s="21">
        <f>IF($A23="","",IF(COUNTIF($A$6:$A$105,$A23)&gt;1,"Doppelte AP-ID",IF(OR($I23="",$J23=""),"Termin fehlt",IF($J23&lt;=$I23,"Ende nicht nach Beginn",IF($N23="Außerhalb","Außerhalb Planfenster",IF($L23&gt;'Parameter'!$B$11,"Einzelbedarf über Kapazität",IF(AND($M23&lt;1,$H23="Abgeschlossen"),"Status und Fortschritt prüfen","OK")))))))</f>
        <v/>
      </c>
    </row>
    <row r="24">
      <c r="A24" s="22" t="n"/>
      <c r="B24" s="22" t="n"/>
      <c r="C24" s="22" t="n"/>
      <c r="D24" s="22" t="n"/>
      <c r="E24" s="22" t="n"/>
      <c r="F24" s="22" t="n"/>
      <c r="G24" s="22" t="n"/>
      <c r="H24" s="22" t="n"/>
      <c r="I24" s="35" t="n"/>
      <c r="J24" s="35" t="n"/>
      <c r="K24" s="33">
        <f>IF(OR($I24="",$J24=""),"",IFERROR(IF($J24&gt;$I24,($J24-$I24)*24,""),""))</f>
        <v/>
      </c>
      <c r="L24" s="24" t="n"/>
      <c r="M24" s="25" t="n"/>
      <c r="N24" s="7">
        <f>IF($A24="","",IF(OR($I24="",$J24=""),"Termin fehlt",IF(OR('Parameter'!$B$7="",'Parameter'!$B$8=""),"Parameter fehlt",IFERROR(IF(AND($I24&gt;='Parameter'!$B$7,$J24&lt;='Parameter'!$B$8),"Im Zeitfenster","Außerhalb"),"Prüfen"))))</f>
        <v/>
      </c>
      <c r="O24" s="20">
        <f>IF($A24="","",IF(COUNTIF($A$6:$A$105,$A24)&gt;1,"Doppelte AP-ID",IF(OR($I24="",$J24=""),"Termin fehlt",IF($J24&lt;=$I24,"Ende nicht nach Beginn",IF($N24="Außerhalb","Außerhalb Planfenster",IF($L24&gt;'Parameter'!$B$11,"Einzelbedarf über Kapazität",IF(AND($M24&lt;1,$H24="Abgeschlossen"),"Status und Fortschritt prüfen","OK")))))))</f>
        <v/>
      </c>
    </row>
    <row r="25">
      <c r="A25" s="22" t="n"/>
      <c r="B25" s="22" t="n"/>
      <c r="C25" s="22" t="n"/>
      <c r="D25" s="22" t="n"/>
      <c r="E25" s="22" t="n"/>
      <c r="F25" s="22" t="n"/>
      <c r="G25" s="22" t="n"/>
      <c r="H25" s="22" t="n"/>
      <c r="I25" s="35" t="n"/>
      <c r="J25" s="35" t="n"/>
      <c r="K25" s="36">
        <f>IF(OR($I25="",$J25=""),"",IFERROR(IF($J25&gt;$I25,($J25-$I25)*24,""),""))</f>
        <v/>
      </c>
      <c r="L25" s="24" t="n"/>
      <c r="M25" s="25" t="n"/>
      <c r="N25" s="10">
        <f>IF($A25="","",IF(OR($I25="",$J25=""),"Termin fehlt",IF(OR('Parameter'!$B$7="",'Parameter'!$B$8=""),"Parameter fehlt",IFERROR(IF(AND($I25&gt;='Parameter'!$B$7,$J25&lt;='Parameter'!$B$8),"Im Zeitfenster","Außerhalb"),"Prüfen"))))</f>
        <v/>
      </c>
      <c r="O25" s="21">
        <f>IF($A25="","",IF(COUNTIF($A$6:$A$105,$A25)&gt;1,"Doppelte AP-ID",IF(OR($I25="",$J25=""),"Termin fehlt",IF($J25&lt;=$I25,"Ende nicht nach Beginn",IF($N25="Außerhalb","Außerhalb Planfenster",IF($L25&gt;'Parameter'!$B$11,"Einzelbedarf über Kapazität",IF(AND($M25&lt;1,$H25="Abgeschlossen"),"Status und Fortschritt prüfen","OK")))))))</f>
        <v/>
      </c>
    </row>
    <row r="26">
      <c r="A26" s="22" t="n"/>
      <c r="B26" s="22" t="n"/>
      <c r="C26" s="22" t="n"/>
      <c r="D26" s="22" t="n"/>
      <c r="E26" s="22" t="n"/>
      <c r="F26" s="22" t="n"/>
      <c r="G26" s="22" t="n"/>
      <c r="H26" s="22" t="n"/>
      <c r="I26" s="35" t="n"/>
      <c r="J26" s="35" t="n"/>
      <c r="K26" s="33">
        <f>IF(OR($I26="",$J26=""),"",IFERROR(IF($J26&gt;$I26,($J26-$I26)*24,""),""))</f>
        <v/>
      </c>
      <c r="L26" s="24" t="n"/>
      <c r="M26" s="25" t="n"/>
      <c r="N26" s="7">
        <f>IF($A26="","",IF(OR($I26="",$J26=""),"Termin fehlt",IF(OR('Parameter'!$B$7="",'Parameter'!$B$8=""),"Parameter fehlt",IFERROR(IF(AND($I26&gt;='Parameter'!$B$7,$J26&lt;='Parameter'!$B$8),"Im Zeitfenster","Außerhalb"),"Prüfen"))))</f>
        <v/>
      </c>
      <c r="O26" s="20">
        <f>IF($A26="","",IF(COUNTIF($A$6:$A$105,$A26)&gt;1,"Doppelte AP-ID",IF(OR($I26="",$J26=""),"Termin fehlt",IF($J26&lt;=$I26,"Ende nicht nach Beginn",IF($N26="Außerhalb","Außerhalb Planfenster",IF($L26&gt;'Parameter'!$B$11,"Einzelbedarf über Kapazität",IF(AND($M26&lt;1,$H26="Abgeschlossen"),"Status und Fortschritt prüfen","OK")))))))</f>
        <v/>
      </c>
    </row>
    <row r="27">
      <c r="A27" s="22" t="n"/>
      <c r="B27" s="22" t="n"/>
      <c r="C27" s="22" t="n"/>
      <c r="D27" s="22" t="n"/>
      <c r="E27" s="22" t="n"/>
      <c r="F27" s="22" t="n"/>
      <c r="G27" s="22" t="n"/>
      <c r="H27" s="22" t="n"/>
      <c r="I27" s="35" t="n"/>
      <c r="J27" s="35" t="n"/>
      <c r="K27" s="36">
        <f>IF(OR($I27="",$J27=""),"",IFERROR(IF($J27&gt;$I27,($J27-$I27)*24,""),""))</f>
        <v/>
      </c>
      <c r="L27" s="24" t="n"/>
      <c r="M27" s="25" t="n"/>
      <c r="N27" s="10">
        <f>IF($A27="","",IF(OR($I27="",$J27=""),"Termin fehlt",IF(OR('Parameter'!$B$7="",'Parameter'!$B$8=""),"Parameter fehlt",IFERROR(IF(AND($I27&gt;='Parameter'!$B$7,$J27&lt;='Parameter'!$B$8),"Im Zeitfenster","Außerhalb"),"Prüfen"))))</f>
        <v/>
      </c>
      <c r="O27" s="21">
        <f>IF($A27="","",IF(COUNTIF($A$6:$A$105,$A27)&gt;1,"Doppelte AP-ID",IF(OR($I27="",$J27=""),"Termin fehlt",IF($J27&lt;=$I27,"Ende nicht nach Beginn",IF($N27="Außerhalb","Außerhalb Planfenster",IF($L27&gt;'Parameter'!$B$11,"Einzelbedarf über Kapazität",IF(AND($M27&lt;1,$H27="Abgeschlossen"),"Status und Fortschritt prüfen","OK")))))))</f>
        <v/>
      </c>
    </row>
    <row r="28">
      <c r="A28" s="22" t="n"/>
      <c r="B28" s="22" t="n"/>
      <c r="C28" s="22" t="n"/>
      <c r="D28" s="22" t="n"/>
      <c r="E28" s="22" t="n"/>
      <c r="F28" s="22" t="n"/>
      <c r="G28" s="22" t="n"/>
      <c r="H28" s="22" t="n"/>
      <c r="I28" s="35" t="n"/>
      <c r="J28" s="35" t="n"/>
      <c r="K28" s="33">
        <f>IF(OR($I28="",$J28=""),"",IFERROR(IF($J28&gt;$I28,($J28-$I28)*24,""),""))</f>
        <v/>
      </c>
      <c r="L28" s="24" t="n"/>
      <c r="M28" s="25" t="n"/>
      <c r="N28" s="7">
        <f>IF($A28="","",IF(OR($I28="",$J28=""),"Termin fehlt",IF(OR('Parameter'!$B$7="",'Parameter'!$B$8=""),"Parameter fehlt",IFERROR(IF(AND($I28&gt;='Parameter'!$B$7,$J28&lt;='Parameter'!$B$8),"Im Zeitfenster","Außerhalb"),"Prüfen"))))</f>
        <v/>
      </c>
      <c r="O28" s="20">
        <f>IF($A28="","",IF(COUNTIF($A$6:$A$105,$A28)&gt;1,"Doppelte AP-ID",IF(OR($I28="",$J28=""),"Termin fehlt",IF($J28&lt;=$I28,"Ende nicht nach Beginn",IF($N28="Außerhalb","Außerhalb Planfenster",IF($L28&gt;'Parameter'!$B$11,"Einzelbedarf über Kapazität",IF(AND($M28&lt;1,$H28="Abgeschlossen"),"Status und Fortschritt prüfen","OK")))))))</f>
        <v/>
      </c>
    </row>
    <row r="29">
      <c r="A29" s="22" t="n"/>
      <c r="B29" s="22" t="n"/>
      <c r="C29" s="22" t="n"/>
      <c r="D29" s="22" t="n"/>
      <c r="E29" s="22" t="n"/>
      <c r="F29" s="22" t="n"/>
      <c r="G29" s="22" t="n"/>
      <c r="H29" s="22" t="n"/>
      <c r="I29" s="35" t="n"/>
      <c r="J29" s="35" t="n"/>
      <c r="K29" s="36">
        <f>IF(OR($I29="",$J29=""),"",IFERROR(IF($J29&gt;$I29,($J29-$I29)*24,""),""))</f>
        <v/>
      </c>
      <c r="L29" s="24" t="n"/>
      <c r="M29" s="25" t="n"/>
      <c r="N29" s="10">
        <f>IF($A29="","",IF(OR($I29="",$J29=""),"Termin fehlt",IF(OR('Parameter'!$B$7="",'Parameter'!$B$8=""),"Parameter fehlt",IFERROR(IF(AND($I29&gt;='Parameter'!$B$7,$J29&lt;='Parameter'!$B$8),"Im Zeitfenster","Außerhalb"),"Prüfen"))))</f>
        <v/>
      </c>
      <c r="O29" s="21">
        <f>IF($A29="","",IF(COUNTIF($A$6:$A$105,$A29)&gt;1,"Doppelte AP-ID",IF(OR($I29="",$J29=""),"Termin fehlt",IF($J29&lt;=$I29,"Ende nicht nach Beginn",IF($N29="Außerhalb","Außerhalb Planfenster",IF($L29&gt;'Parameter'!$B$11,"Einzelbedarf über Kapazität",IF(AND($M29&lt;1,$H29="Abgeschlossen"),"Status und Fortschritt prüfen","OK")))))))</f>
        <v/>
      </c>
    </row>
    <row r="30">
      <c r="A30" s="22" t="n"/>
      <c r="B30" s="22" t="n"/>
      <c r="C30" s="22" t="n"/>
      <c r="D30" s="22" t="n"/>
      <c r="E30" s="22" t="n"/>
      <c r="F30" s="22" t="n"/>
      <c r="G30" s="22" t="n"/>
      <c r="H30" s="22" t="n"/>
      <c r="I30" s="35" t="n"/>
      <c r="J30" s="35" t="n"/>
      <c r="K30" s="33">
        <f>IF(OR($I30="",$J30=""),"",IFERROR(IF($J30&gt;$I30,($J30-$I30)*24,""),""))</f>
        <v/>
      </c>
      <c r="L30" s="24" t="n"/>
      <c r="M30" s="25" t="n"/>
      <c r="N30" s="7">
        <f>IF($A30="","",IF(OR($I30="",$J30=""),"Termin fehlt",IF(OR('Parameter'!$B$7="",'Parameter'!$B$8=""),"Parameter fehlt",IFERROR(IF(AND($I30&gt;='Parameter'!$B$7,$J30&lt;='Parameter'!$B$8),"Im Zeitfenster","Außerhalb"),"Prüfen"))))</f>
        <v/>
      </c>
      <c r="O30" s="20">
        <f>IF($A30="","",IF(COUNTIF($A$6:$A$105,$A30)&gt;1,"Doppelte AP-ID",IF(OR($I30="",$J30=""),"Termin fehlt",IF($J30&lt;=$I30,"Ende nicht nach Beginn",IF($N30="Außerhalb","Außerhalb Planfenster",IF($L30&gt;'Parameter'!$B$11,"Einzelbedarf über Kapazität",IF(AND($M30&lt;1,$H30="Abgeschlossen"),"Status und Fortschritt prüfen","OK")))))))</f>
        <v/>
      </c>
    </row>
    <row r="31">
      <c r="A31" s="22" t="n"/>
      <c r="B31" s="22" t="n"/>
      <c r="C31" s="22" t="n"/>
      <c r="D31" s="22" t="n"/>
      <c r="E31" s="22" t="n"/>
      <c r="F31" s="22" t="n"/>
      <c r="G31" s="22" t="n"/>
      <c r="H31" s="22" t="n"/>
      <c r="I31" s="35" t="n"/>
      <c r="J31" s="35" t="n"/>
      <c r="K31" s="36">
        <f>IF(OR($I31="",$J31=""),"",IFERROR(IF($J31&gt;$I31,($J31-$I31)*24,""),""))</f>
        <v/>
      </c>
      <c r="L31" s="24" t="n"/>
      <c r="M31" s="25" t="n"/>
      <c r="N31" s="10">
        <f>IF($A31="","",IF(OR($I31="",$J31=""),"Termin fehlt",IF(OR('Parameter'!$B$7="",'Parameter'!$B$8=""),"Parameter fehlt",IFERROR(IF(AND($I31&gt;='Parameter'!$B$7,$J31&lt;='Parameter'!$B$8),"Im Zeitfenster","Außerhalb"),"Prüfen"))))</f>
        <v/>
      </c>
      <c r="O31" s="21">
        <f>IF($A31="","",IF(COUNTIF($A$6:$A$105,$A31)&gt;1,"Doppelte AP-ID",IF(OR($I31="",$J31=""),"Termin fehlt",IF($J31&lt;=$I31,"Ende nicht nach Beginn",IF($N31="Außerhalb","Außerhalb Planfenster",IF($L31&gt;'Parameter'!$B$11,"Einzelbedarf über Kapazität",IF(AND($M31&lt;1,$H31="Abgeschlossen"),"Status und Fortschritt prüfen","OK")))))))</f>
        <v/>
      </c>
    </row>
    <row r="32">
      <c r="A32" s="22" t="n"/>
      <c r="B32" s="22" t="n"/>
      <c r="C32" s="22" t="n"/>
      <c r="D32" s="22" t="n"/>
      <c r="E32" s="22" t="n"/>
      <c r="F32" s="22" t="n"/>
      <c r="G32" s="22" t="n"/>
      <c r="H32" s="22" t="n"/>
      <c r="I32" s="35" t="n"/>
      <c r="J32" s="35" t="n"/>
      <c r="K32" s="33">
        <f>IF(OR($I32="",$J32=""),"",IFERROR(IF($J32&gt;$I32,($J32-$I32)*24,""),""))</f>
        <v/>
      </c>
      <c r="L32" s="24" t="n"/>
      <c r="M32" s="25" t="n"/>
      <c r="N32" s="7">
        <f>IF($A32="","",IF(OR($I32="",$J32=""),"Termin fehlt",IF(OR('Parameter'!$B$7="",'Parameter'!$B$8=""),"Parameter fehlt",IFERROR(IF(AND($I32&gt;='Parameter'!$B$7,$J32&lt;='Parameter'!$B$8),"Im Zeitfenster","Außerhalb"),"Prüfen"))))</f>
        <v/>
      </c>
      <c r="O32" s="20">
        <f>IF($A32="","",IF(COUNTIF($A$6:$A$105,$A32)&gt;1,"Doppelte AP-ID",IF(OR($I32="",$J32=""),"Termin fehlt",IF($J32&lt;=$I32,"Ende nicht nach Beginn",IF($N32="Außerhalb","Außerhalb Planfenster",IF($L32&gt;'Parameter'!$B$11,"Einzelbedarf über Kapazität",IF(AND($M32&lt;1,$H32="Abgeschlossen"),"Status und Fortschritt prüfen","OK")))))))</f>
        <v/>
      </c>
    </row>
    <row r="33">
      <c r="A33" s="22" t="n"/>
      <c r="B33" s="22" t="n"/>
      <c r="C33" s="22" t="n"/>
      <c r="D33" s="22" t="n"/>
      <c r="E33" s="22" t="n"/>
      <c r="F33" s="22" t="n"/>
      <c r="G33" s="22" t="n"/>
      <c r="H33" s="22" t="n"/>
      <c r="I33" s="35" t="n"/>
      <c r="J33" s="35" t="n"/>
      <c r="K33" s="36">
        <f>IF(OR($I33="",$J33=""),"",IFERROR(IF($J33&gt;$I33,($J33-$I33)*24,""),""))</f>
        <v/>
      </c>
      <c r="L33" s="24" t="n"/>
      <c r="M33" s="25" t="n"/>
      <c r="N33" s="10">
        <f>IF($A33="","",IF(OR($I33="",$J33=""),"Termin fehlt",IF(OR('Parameter'!$B$7="",'Parameter'!$B$8=""),"Parameter fehlt",IFERROR(IF(AND($I33&gt;='Parameter'!$B$7,$J33&lt;='Parameter'!$B$8),"Im Zeitfenster","Außerhalb"),"Prüfen"))))</f>
        <v/>
      </c>
      <c r="O33" s="21">
        <f>IF($A33="","",IF(COUNTIF($A$6:$A$105,$A33)&gt;1,"Doppelte AP-ID",IF(OR($I33="",$J33=""),"Termin fehlt",IF($J33&lt;=$I33,"Ende nicht nach Beginn",IF($N33="Außerhalb","Außerhalb Planfenster",IF($L33&gt;'Parameter'!$B$11,"Einzelbedarf über Kapazität",IF(AND($M33&lt;1,$H33="Abgeschlossen"),"Status und Fortschritt prüfen","OK")))))))</f>
        <v/>
      </c>
    </row>
    <row r="34">
      <c r="A34" s="22" t="n"/>
      <c r="B34" s="22" t="n"/>
      <c r="C34" s="22" t="n"/>
      <c r="D34" s="22" t="n"/>
      <c r="E34" s="22" t="n"/>
      <c r="F34" s="22" t="n"/>
      <c r="G34" s="22" t="n"/>
      <c r="H34" s="22" t="n"/>
      <c r="I34" s="35" t="n"/>
      <c r="J34" s="35" t="n"/>
      <c r="K34" s="33">
        <f>IF(OR($I34="",$J34=""),"",IFERROR(IF($J34&gt;$I34,($J34-$I34)*24,""),""))</f>
        <v/>
      </c>
      <c r="L34" s="24" t="n"/>
      <c r="M34" s="25" t="n"/>
      <c r="N34" s="7">
        <f>IF($A34="","",IF(OR($I34="",$J34=""),"Termin fehlt",IF(OR('Parameter'!$B$7="",'Parameter'!$B$8=""),"Parameter fehlt",IFERROR(IF(AND($I34&gt;='Parameter'!$B$7,$J34&lt;='Parameter'!$B$8),"Im Zeitfenster","Außerhalb"),"Prüfen"))))</f>
        <v/>
      </c>
      <c r="O34" s="20">
        <f>IF($A34="","",IF(COUNTIF($A$6:$A$105,$A34)&gt;1,"Doppelte AP-ID",IF(OR($I34="",$J34=""),"Termin fehlt",IF($J34&lt;=$I34,"Ende nicht nach Beginn",IF($N34="Außerhalb","Außerhalb Planfenster",IF($L34&gt;'Parameter'!$B$11,"Einzelbedarf über Kapazität",IF(AND($M34&lt;1,$H34="Abgeschlossen"),"Status und Fortschritt prüfen","OK")))))))</f>
        <v/>
      </c>
    </row>
    <row r="35">
      <c r="A35" s="22" t="n"/>
      <c r="B35" s="22" t="n"/>
      <c r="C35" s="22" t="n"/>
      <c r="D35" s="22" t="n"/>
      <c r="E35" s="22" t="n"/>
      <c r="F35" s="22" t="n"/>
      <c r="G35" s="22" t="n"/>
      <c r="H35" s="22" t="n"/>
      <c r="I35" s="35" t="n"/>
      <c r="J35" s="35" t="n"/>
      <c r="K35" s="36">
        <f>IF(OR($I35="",$J35=""),"",IFERROR(IF($J35&gt;$I35,($J35-$I35)*24,""),""))</f>
        <v/>
      </c>
      <c r="L35" s="24" t="n"/>
      <c r="M35" s="25" t="n"/>
      <c r="N35" s="10">
        <f>IF($A35="","",IF(OR($I35="",$J35=""),"Termin fehlt",IF(OR('Parameter'!$B$7="",'Parameter'!$B$8=""),"Parameter fehlt",IFERROR(IF(AND($I35&gt;='Parameter'!$B$7,$J35&lt;='Parameter'!$B$8),"Im Zeitfenster","Außerhalb"),"Prüfen"))))</f>
        <v/>
      </c>
      <c r="O35" s="21">
        <f>IF($A35="","",IF(COUNTIF($A$6:$A$105,$A35)&gt;1,"Doppelte AP-ID",IF(OR($I35="",$J35=""),"Termin fehlt",IF($J35&lt;=$I35,"Ende nicht nach Beginn",IF($N35="Außerhalb","Außerhalb Planfenster",IF($L35&gt;'Parameter'!$B$11,"Einzelbedarf über Kapazität",IF(AND($M35&lt;1,$H35="Abgeschlossen"),"Status und Fortschritt prüfen","OK")))))))</f>
        <v/>
      </c>
    </row>
    <row r="36">
      <c r="A36" s="22" t="n"/>
      <c r="B36" s="22" t="n"/>
      <c r="C36" s="22" t="n"/>
      <c r="D36" s="22" t="n"/>
      <c r="E36" s="22" t="n"/>
      <c r="F36" s="22" t="n"/>
      <c r="G36" s="22" t="n"/>
      <c r="H36" s="22" t="n"/>
      <c r="I36" s="35" t="n"/>
      <c r="J36" s="35" t="n"/>
      <c r="K36" s="33">
        <f>IF(OR($I36="",$J36=""),"",IFERROR(IF($J36&gt;$I36,($J36-$I36)*24,""),""))</f>
        <v/>
      </c>
      <c r="L36" s="24" t="n"/>
      <c r="M36" s="25" t="n"/>
      <c r="N36" s="7">
        <f>IF($A36="","",IF(OR($I36="",$J36=""),"Termin fehlt",IF(OR('Parameter'!$B$7="",'Parameter'!$B$8=""),"Parameter fehlt",IFERROR(IF(AND($I36&gt;='Parameter'!$B$7,$J36&lt;='Parameter'!$B$8),"Im Zeitfenster","Außerhalb"),"Prüfen"))))</f>
        <v/>
      </c>
      <c r="O36" s="20">
        <f>IF($A36="","",IF(COUNTIF($A$6:$A$105,$A36)&gt;1,"Doppelte AP-ID",IF(OR($I36="",$J36=""),"Termin fehlt",IF($J36&lt;=$I36,"Ende nicht nach Beginn",IF($N36="Außerhalb","Außerhalb Planfenster",IF($L36&gt;'Parameter'!$B$11,"Einzelbedarf über Kapazität",IF(AND($M36&lt;1,$H36="Abgeschlossen"),"Status und Fortschritt prüfen","OK")))))))</f>
        <v/>
      </c>
    </row>
    <row r="37">
      <c r="A37" s="22" t="n"/>
      <c r="B37" s="22" t="n"/>
      <c r="C37" s="22" t="n"/>
      <c r="D37" s="22" t="n"/>
      <c r="E37" s="22" t="n"/>
      <c r="F37" s="22" t="n"/>
      <c r="G37" s="22" t="n"/>
      <c r="H37" s="22" t="n"/>
      <c r="I37" s="35" t="n"/>
      <c r="J37" s="35" t="n"/>
      <c r="K37" s="36">
        <f>IF(OR($I37="",$J37=""),"",IFERROR(IF($J37&gt;$I37,($J37-$I37)*24,""),""))</f>
        <v/>
      </c>
      <c r="L37" s="24" t="n"/>
      <c r="M37" s="25" t="n"/>
      <c r="N37" s="10">
        <f>IF($A37="","",IF(OR($I37="",$J37=""),"Termin fehlt",IF(OR('Parameter'!$B$7="",'Parameter'!$B$8=""),"Parameter fehlt",IFERROR(IF(AND($I37&gt;='Parameter'!$B$7,$J37&lt;='Parameter'!$B$8),"Im Zeitfenster","Außerhalb"),"Prüfen"))))</f>
        <v/>
      </c>
      <c r="O37" s="21">
        <f>IF($A37="","",IF(COUNTIF($A$6:$A$105,$A37)&gt;1,"Doppelte AP-ID",IF(OR($I37="",$J37=""),"Termin fehlt",IF($J37&lt;=$I37,"Ende nicht nach Beginn",IF($N37="Außerhalb","Außerhalb Planfenster",IF($L37&gt;'Parameter'!$B$11,"Einzelbedarf über Kapazität",IF(AND($M37&lt;1,$H37="Abgeschlossen"),"Status und Fortschritt prüfen","OK")))))))</f>
        <v/>
      </c>
    </row>
    <row r="38">
      <c r="A38" s="22" t="n"/>
      <c r="B38" s="22" t="n"/>
      <c r="C38" s="22" t="n"/>
      <c r="D38" s="22" t="n"/>
      <c r="E38" s="22" t="n"/>
      <c r="F38" s="22" t="n"/>
      <c r="G38" s="22" t="n"/>
      <c r="H38" s="22" t="n"/>
      <c r="I38" s="35" t="n"/>
      <c r="J38" s="35" t="n"/>
      <c r="K38" s="33">
        <f>IF(OR($I38="",$J38=""),"",IFERROR(IF($J38&gt;$I38,($J38-$I38)*24,""),""))</f>
        <v/>
      </c>
      <c r="L38" s="24" t="n"/>
      <c r="M38" s="25" t="n"/>
      <c r="N38" s="7">
        <f>IF($A38="","",IF(OR($I38="",$J38=""),"Termin fehlt",IF(OR('Parameter'!$B$7="",'Parameter'!$B$8=""),"Parameter fehlt",IFERROR(IF(AND($I38&gt;='Parameter'!$B$7,$J38&lt;='Parameter'!$B$8),"Im Zeitfenster","Außerhalb"),"Prüfen"))))</f>
        <v/>
      </c>
      <c r="O38" s="20">
        <f>IF($A38="","",IF(COUNTIF($A$6:$A$105,$A38)&gt;1,"Doppelte AP-ID",IF(OR($I38="",$J38=""),"Termin fehlt",IF($J38&lt;=$I38,"Ende nicht nach Beginn",IF($N38="Außerhalb","Außerhalb Planfenster",IF($L38&gt;'Parameter'!$B$11,"Einzelbedarf über Kapazität",IF(AND($M38&lt;1,$H38="Abgeschlossen"),"Status und Fortschritt prüfen","OK")))))))</f>
        <v/>
      </c>
    </row>
    <row r="39">
      <c r="A39" s="22" t="n"/>
      <c r="B39" s="22" t="n"/>
      <c r="C39" s="22" t="n"/>
      <c r="D39" s="22" t="n"/>
      <c r="E39" s="22" t="n"/>
      <c r="F39" s="22" t="n"/>
      <c r="G39" s="22" t="n"/>
      <c r="H39" s="22" t="n"/>
      <c r="I39" s="35" t="n"/>
      <c r="J39" s="35" t="n"/>
      <c r="K39" s="36">
        <f>IF(OR($I39="",$J39=""),"",IFERROR(IF($J39&gt;$I39,($J39-$I39)*24,""),""))</f>
        <v/>
      </c>
      <c r="L39" s="24" t="n"/>
      <c r="M39" s="25" t="n"/>
      <c r="N39" s="10">
        <f>IF($A39="","",IF(OR($I39="",$J39=""),"Termin fehlt",IF(OR('Parameter'!$B$7="",'Parameter'!$B$8=""),"Parameter fehlt",IFERROR(IF(AND($I39&gt;='Parameter'!$B$7,$J39&lt;='Parameter'!$B$8),"Im Zeitfenster","Außerhalb"),"Prüfen"))))</f>
        <v/>
      </c>
      <c r="O39" s="21">
        <f>IF($A39="","",IF(COUNTIF($A$6:$A$105,$A39)&gt;1,"Doppelte AP-ID",IF(OR($I39="",$J39=""),"Termin fehlt",IF($J39&lt;=$I39,"Ende nicht nach Beginn",IF($N39="Außerhalb","Außerhalb Planfenster",IF($L39&gt;'Parameter'!$B$11,"Einzelbedarf über Kapazität",IF(AND($M39&lt;1,$H39="Abgeschlossen"),"Status und Fortschritt prüfen","OK")))))))</f>
        <v/>
      </c>
    </row>
    <row r="40">
      <c r="A40" s="22" t="n"/>
      <c r="B40" s="22" t="n"/>
      <c r="C40" s="22" t="n"/>
      <c r="D40" s="22" t="n"/>
      <c r="E40" s="22" t="n"/>
      <c r="F40" s="22" t="n"/>
      <c r="G40" s="22" t="n"/>
      <c r="H40" s="22" t="n"/>
      <c r="I40" s="35" t="n"/>
      <c r="J40" s="35" t="n"/>
      <c r="K40" s="33">
        <f>IF(OR($I40="",$J40=""),"",IFERROR(IF($J40&gt;$I40,($J40-$I40)*24,""),""))</f>
        <v/>
      </c>
      <c r="L40" s="24" t="n"/>
      <c r="M40" s="25" t="n"/>
      <c r="N40" s="7">
        <f>IF($A40="","",IF(OR($I40="",$J40=""),"Termin fehlt",IF(OR('Parameter'!$B$7="",'Parameter'!$B$8=""),"Parameter fehlt",IFERROR(IF(AND($I40&gt;='Parameter'!$B$7,$J40&lt;='Parameter'!$B$8),"Im Zeitfenster","Außerhalb"),"Prüfen"))))</f>
        <v/>
      </c>
      <c r="O40" s="20">
        <f>IF($A40="","",IF(COUNTIF($A$6:$A$105,$A40)&gt;1,"Doppelte AP-ID",IF(OR($I40="",$J40=""),"Termin fehlt",IF($J40&lt;=$I40,"Ende nicht nach Beginn",IF($N40="Außerhalb","Außerhalb Planfenster",IF($L40&gt;'Parameter'!$B$11,"Einzelbedarf über Kapazität",IF(AND($M40&lt;1,$H40="Abgeschlossen"),"Status und Fortschritt prüfen","OK")))))))</f>
        <v/>
      </c>
    </row>
    <row r="41">
      <c r="A41" s="22" t="n"/>
      <c r="B41" s="22" t="n"/>
      <c r="C41" s="22" t="n"/>
      <c r="D41" s="22" t="n"/>
      <c r="E41" s="22" t="n"/>
      <c r="F41" s="22" t="n"/>
      <c r="G41" s="22" t="n"/>
      <c r="H41" s="22" t="n"/>
      <c r="I41" s="35" t="n"/>
      <c r="J41" s="35" t="n"/>
      <c r="K41" s="36">
        <f>IF(OR($I41="",$J41=""),"",IFERROR(IF($J41&gt;$I41,($J41-$I41)*24,""),""))</f>
        <v/>
      </c>
      <c r="L41" s="24" t="n"/>
      <c r="M41" s="25" t="n"/>
      <c r="N41" s="10">
        <f>IF($A41="","",IF(OR($I41="",$J41=""),"Termin fehlt",IF(OR('Parameter'!$B$7="",'Parameter'!$B$8=""),"Parameter fehlt",IFERROR(IF(AND($I41&gt;='Parameter'!$B$7,$J41&lt;='Parameter'!$B$8),"Im Zeitfenster","Außerhalb"),"Prüfen"))))</f>
        <v/>
      </c>
      <c r="O41" s="21">
        <f>IF($A41="","",IF(COUNTIF($A$6:$A$105,$A41)&gt;1,"Doppelte AP-ID",IF(OR($I41="",$J41=""),"Termin fehlt",IF($J41&lt;=$I41,"Ende nicht nach Beginn",IF($N41="Außerhalb","Außerhalb Planfenster",IF($L41&gt;'Parameter'!$B$11,"Einzelbedarf über Kapazität",IF(AND($M41&lt;1,$H41="Abgeschlossen"),"Status und Fortschritt prüfen","OK")))))))</f>
        <v/>
      </c>
    </row>
    <row r="42">
      <c r="A42" s="22" t="n"/>
      <c r="B42" s="22" t="n"/>
      <c r="C42" s="22" t="n"/>
      <c r="D42" s="22" t="n"/>
      <c r="E42" s="22" t="n"/>
      <c r="F42" s="22" t="n"/>
      <c r="G42" s="22" t="n"/>
      <c r="H42" s="22" t="n"/>
      <c r="I42" s="35" t="n"/>
      <c r="J42" s="35" t="n"/>
      <c r="K42" s="33">
        <f>IF(OR($I42="",$J42=""),"",IFERROR(IF($J42&gt;$I42,($J42-$I42)*24,""),""))</f>
        <v/>
      </c>
      <c r="L42" s="24" t="n"/>
      <c r="M42" s="25" t="n"/>
      <c r="N42" s="7">
        <f>IF($A42="","",IF(OR($I42="",$J42=""),"Termin fehlt",IF(OR('Parameter'!$B$7="",'Parameter'!$B$8=""),"Parameter fehlt",IFERROR(IF(AND($I42&gt;='Parameter'!$B$7,$J42&lt;='Parameter'!$B$8),"Im Zeitfenster","Außerhalb"),"Prüfen"))))</f>
        <v/>
      </c>
      <c r="O42" s="20">
        <f>IF($A42="","",IF(COUNTIF($A$6:$A$105,$A42)&gt;1,"Doppelte AP-ID",IF(OR($I42="",$J42=""),"Termin fehlt",IF($J42&lt;=$I42,"Ende nicht nach Beginn",IF($N42="Außerhalb","Außerhalb Planfenster",IF($L42&gt;'Parameter'!$B$11,"Einzelbedarf über Kapazität",IF(AND($M42&lt;1,$H42="Abgeschlossen"),"Status und Fortschritt prüfen","OK")))))))</f>
        <v/>
      </c>
    </row>
    <row r="43">
      <c r="A43" s="22" t="n"/>
      <c r="B43" s="22" t="n"/>
      <c r="C43" s="22" t="n"/>
      <c r="D43" s="22" t="n"/>
      <c r="E43" s="22" t="n"/>
      <c r="F43" s="22" t="n"/>
      <c r="G43" s="22" t="n"/>
      <c r="H43" s="22" t="n"/>
      <c r="I43" s="35" t="n"/>
      <c r="J43" s="35" t="n"/>
      <c r="K43" s="36">
        <f>IF(OR($I43="",$J43=""),"",IFERROR(IF($J43&gt;$I43,($J43-$I43)*24,""),""))</f>
        <v/>
      </c>
      <c r="L43" s="24" t="n"/>
      <c r="M43" s="25" t="n"/>
      <c r="N43" s="10">
        <f>IF($A43="","",IF(OR($I43="",$J43=""),"Termin fehlt",IF(OR('Parameter'!$B$7="",'Parameter'!$B$8=""),"Parameter fehlt",IFERROR(IF(AND($I43&gt;='Parameter'!$B$7,$J43&lt;='Parameter'!$B$8),"Im Zeitfenster","Außerhalb"),"Prüfen"))))</f>
        <v/>
      </c>
      <c r="O43" s="21">
        <f>IF($A43="","",IF(COUNTIF($A$6:$A$105,$A43)&gt;1,"Doppelte AP-ID",IF(OR($I43="",$J43=""),"Termin fehlt",IF($J43&lt;=$I43,"Ende nicht nach Beginn",IF($N43="Außerhalb","Außerhalb Planfenster",IF($L43&gt;'Parameter'!$B$11,"Einzelbedarf über Kapazität",IF(AND($M43&lt;1,$H43="Abgeschlossen"),"Status und Fortschritt prüfen","OK")))))))</f>
        <v/>
      </c>
    </row>
    <row r="44">
      <c r="A44" s="22" t="n"/>
      <c r="B44" s="22" t="n"/>
      <c r="C44" s="22" t="n"/>
      <c r="D44" s="22" t="n"/>
      <c r="E44" s="22" t="n"/>
      <c r="F44" s="22" t="n"/>
      <c r="G44" s="22" t="n"/>
      <c r="H44" s="22" t="n"/>
      <c r="I44" s="35" t="n"/>
      <c r="J44" s="35" t="n"/>
      <c r="K44" s="33">
        <f>IF(OR($I44="",$J44=""),"",IFERROR(IF($J44&gt;$I44,($J44-$I44)*24,""),""))</f>
        <v/>
      </c>
      <c r="L44" s="24" t="n"/>
      <c r="M44" s="25" t="n"/>
      <c r="N44" s="7">
        <f>IF($A44="","",IF(OR($I44="",$J44=""),"Termin fehlt",IF(OR('Parameter'!$B$7="",'Parameter'!$B$8=""),"Parameter fehlt",IFERROR(IF(AND($I44&gt;='Parameter'!$B$7,$J44&lt;='Parameter'!$B$8),"Im Zeitfenster","Außerhalb"),"Prüfen"))))</f>
        <v/>
      </c>
      <c r="O44" s="20">
        <f>IF($A44="","",IF(COUNTIF($A$6:$A$105,$A44)&gt;1,"Doppelte AP-ID",IF(OR($I44="",$J44=""),"Termin fehlt",IF($J44&lt;=$I44,"Ende nicht nach Beginn",IF($N44="Außerhalb","Außerhalb Planfenster",IF($L44&gt;'Parameter'!$B$11,"Einzelbedarf über Kapazität",IF(AND($M44&lt;1,$H44="Abgeschlossen"),"Status und Fortschritt prüfen","OK")))))))</f>
        <v/>
      </c>
    </row>
    <row r="45">
      <c r="A45" s="22" t="n"/>
      <c r="B45" s="22" t="n"/>
      <c r="C45" s="22" t="n"/>
      <c r="D45" s="22" t="n"/>
      <c r="E45" s="22" t="n"/>
      <c r="F45" s="22" t="n"/>
      <c r="G45" s="22" t="n"/>
      <c r="H45" s="22" t="n"/>
      <c r="I45" s="35" t="n"/>
      <c r="J45" s="35" t="n"/>
      <c r="K45" s="36">
        <f>IF(OR($I45="",$J45=""),"",IFERROR(IF($J45&gt;$I45,($J45-$I45)*24,""),""))</f>
        <v/>
      </c>
      <c r="L45" s="24" t="n"/>
      <c r="M45" s="25" t="n"/>
      <c r="N45" s="10">
        <f>IF($A45="","",IF(OR($I45="",$J45=""),"Termin fehlt",IF(OR('Parameter'!$B$7="",'Parameter'!$B$8=""),"Parameter fehlt",IFERROR(IF(AND($I45&gt;='Parameter'!$B$7,$J45&lt;='Parameter'!$B$8),"Im Zeitfenster","Außerhalb"),"Prüfen"))))</f>
        <v/>
      </c>
      <c r="O45" s="21">
        <f>IF($A45="","",IF(COUNTIF($A$6:$A$105,$A45)&gt;1,"Doppelte AP-ID",IF(OR($I45="",$J45=""),"Termin fehlt",IF($J45&lt;=$I45,"Ende nicht nach Beginn",IF($N45="Außerhalb","Außerhalb Planfenster",IF($L45&gt;'Parameter'!$B$11,"Einzelbedarf über Kapazität",IF(AND($M45&lt;1,$H45="Abgeschlossen"),"Status und Fortschritt prüfen","OK")))))))</f>
        <v/>
      </c>
    </row>
    <row r="46">
      <c r="A46" s="22" t="n"/>
      <c r="B46" s="22" t="n"/>
      <c r="C46" s="22" t="n"/>
      <c r="D46" s="22" t="n"/>
      <c r="E46" s="22" t="n"/>
      <c r="F46" s="22" t="n"/>
      <c r="G46" s="22" t="n"/>
      <c r="H46" s="22" t="n"/>
      <c r="I46" s="35" t="n"/>
      <c r="J46" s="35" t="n"/>
      <c r="K46" s="33">
        <f>IF(OR($I46="",$J46=""),"",IFERROR(IF($J46&gt;$I46,($J46-$I46)*24,""),""))</f>
        <v/>
      </c>
      <c r="L46" s="24" t="n"/>
      <c r="M46" s="25" t="n"/>
      <c r="N46" s="7">
        <f>IF($A46="","",IF(OR($I46="",$J46=""),"Termin fehlt",IF(OR('Parameter'!$B$7="",'Parameter'!$B$8=""),"Parameter fehlt",IFERROR(IF(AND($I46&gt;='Parameter'!$B$7,$J46&lt;='Parameter'!$B$8),"Im Zeitfenster","Außerhalb"),"Prüfen"))))</f>
        <v/>
      </c>
      <c r="O46" s="20">
        <f>IF($A46="","",IF(COUNTIF($A$6:$A$105,$A46)&gt;1,"Doppelte AP-ID",IF(OR($I46="",$J46=""),"Termin fehlt",IF($J46&lt;=$I46,"Ende nicht nach Beginn",IF($N46="Außerhalb","Außerhalb Planfenster",IF($L46&gt;'Parameter'!$B$11,"Einzelbedarf über Kapazität",IF(AND($M46&lt;1,$H46="Abgeschlossen"),"Status und Fortschritt prüfen","OK")))))))</f>
        <v/>
      </c>
    </row>
    <row r="47">
      <c r="A47" s="22" t="n"/>
      <c r="B47" s="22" t="n"/>
      <c r="C47" s="22" t="n"/>
      <c r="D47" s="22" t="n"/>
      <c r="E47" s="22" t="n"/>
      <c r="F47" s="22" t="n"/>
      <c r="G47" s="22" t="n"/>
      <c r="H47" s="22" t="n"/>
      <c r="I47" s="35" t="n"/>
      <c r="J47" s="35" t="n"/>
      <c r="K47" s="36">
        <f>IF(OR($I47="",$J47=""),"",IFERROR(IF($J47&gt;$I47,($J47-$I47)*24,""),""))</f>
        <v/>
      </c>
      <c r="L47" s="24" t="n"/>
      <c r="M47" s="25" t="n"/>
      <c r="N47" s="10">
        <f>IF($A47="","",IF(OR($I47="",$J47=""),"Termin fehlt",IF(OR('Parameter'!$B$7="",'Parameter'!$B$8=""),"Parameter fehlt",IFERROR(IF(AND($I47&gt;='Parameter'!$B$7,$J47&lt;='Parameter'!$B$8),"Im Zeitfenster","Außerhalb"),"Prüfen"))))</f>
        <v/>
      </c>
      <c r="O47" s="21">
        <f>IF($A47="","",IF(COUNTIF($A$6:$A$105,$A47)&gt;1,"Doppelte AP-ID",IF(OR($I47="",$J47=""),"Termin fehlt",IF($J47&lt;=$I47,"Ende nicht nach Beginn",IF($N47="Außerhalb","Außerhalb Planfenster",IF($L47&gt;'Parameter'!$B$11,"Einzelbedarf über Kapazität",IF(AND($M47&lt;1,$H47="Abgeschlossen"),"Status und Fortschritt prüfen","OK")))))))</f>
        <v/>
      </c>
    </row>
    <row r="48">
      <c r="A48" s="22" t="n"/>
      <c r="B48" s="22" t="n"/>
      <c r="C48" s="22" t="n"/>
      <c r="D48" s="22" t="n"/>
      <c r="E48" s="22" t="n"/>
      <c r="F48" s="22" t="n"/>
      <c r="G48" s="22" t="n"/>
      <c r="H48" s="22" t="n"/>
      <c r="I48" s="35" t="n"/>
      <c r="J48" s="35" t="n"/>
      <c r="K48" s="33">
        <f>IF(OR($I48="",$J48=""),"",IFERROR(IF($J48&gt;$I48,($J48-$I48)*24,""),""))</f>
        <v/>
      </c>
      <c r="L48" s="24" t="n"/>
      <c r="M48" s="25" t="n"/>
      <c r="N48" s="7">
        <f>IF($A48="","",IF(OR($I48="",$J48=""),"Termin fehlt",IF(OR('Parameter'!$B$7="",'Parameter'!$B$8=""),"Parameter fehlt",IFERROR(IF(AND($I48&gt;='Parameter'!$B$7,$J48&lt;='Parameter'!$B$8),"Im Zeitfenster","Außerhalb"),"Prüfen"))))</f>
        <v/>
      </c>
      <c r="O48" s="20">
        <f>IF($A48="","",IF(COUNTIF($A$6:$A$105,$A48)&gt;1,"Doppelte AP-ID",IF(OR($I48="",$J48=""),"Termin fehlt",IF($J48&lt;=$I48,"Ende nicht nach Beginn",IF($N48="Außerhalb","Außerhalb Planfenster",IF($L48&gt;'Parameter'!$B$11,"Einzelbedarf über Kapazität",IF(AND($M48&lt;1,$H48="Abgeschlossen"),"Status und Fortschritt prüfen","OK")))))))</f>
        <v/>
      </c>
    </row>
    <row r="49">
      <c r="A49" s="22" t="n"/>
      <c r="B49" s="22" t="n"/>
      <c r="C49" s="22" t="n"/>
      <c r="D49" s="22" t="n"/>
      <c r="E49" s="22" t="n"/>
      <c r="F49" s="22" t="n"/>
      <c r="G49" s="22" t="n"/>
      <c r="H49" s="22" t="n"/>
      <c r="I49" s="35" t="n"/>
      <c r="J49" s="35" t="n"/>
      <c r="K49" s="36">
        <f>IF(OR($I49="",$J49=""),"",IFERROR(IF($J49&gt;$I49,($J49-$I49)*24,""),""))</f>
        <v/>
      </c>
      <c r="L49" s="24" t="n"/>
      <c r="M49" s="25" t="n"/>
      <c r="N49" s="10">
        <f>IF($A49="","",IF(OR($I49="",$J49=""),"Termin fehlt",IF(OR('Parameter'!$B$7="",'Parameter'!$B$8=""),"Parameter fehlt",IFERROR(IF(AND($I49&gt;='Parameter'!$B$7,$J49&lt;='Parameter'!$B$8),"Im Zeitfenster","Außerhalb"),"Prüfen"))))</f>
        <v/>
      </c>
      <c r="O49" s="21">
        <f>IF($A49="","",IF(COUNTIF($A$6:$A$105,$A49)&gt;1,"Doppelte AP-ID",IF(OR($I49="",$J49=""),"Termin fehlt",IF($J49&lt;=$I49,"Ende nicht nach Beginn",IF($N49="Außerhalb","Außerhalb Planfenster",IF($L49&gt;'Parameter'!$B$11,"Einzelbedarf über Kapazität",IF(AND($M49&lt;1,$H49="Abgeschlossen"),"Status und Fortschritt prüfen","OK")))))))</f>
        <v/>
      </c>
    </row>
    <row r="50">
      <c r="A50" s="22" t="n"/>
      <c r="B50" s="22" t="n"/>
      <c r="C50" s="22" t="n"/>
      <c r="D50" s="22" t="n"/>
      <c r="E50" s="22" t="n"/>
      <c r="F50" s="22" t="n"/>
      <c r="G50" s="22" t="n"/>
      <c r="H50" s="22" t="n"/>
      <c r="I50" s="35" t="n"/>
      <c r="J50" s="35" t="n"/>
      <c r="K50" s="33">
        <f>IF(OR($I50="",$J50=""),"",IFERROR(IF($J50&gt;$I50,($J50-$I50)*24,""),""))</f>
        <v/>
      </c>
      <c r="L50" s="24" t="n"/>
      <c r="M50" s="25" t="n"/>
      <c r="N50" s="7">
        <f>IF($A50="","",IF(OR($I50="",$J50=""),"Termin fehlt",IF(OR('Parameter'!$B$7="",'Parameter'!$B$8=""),"Parameter fehlt",IFERROR(IF(AND($I50&gt;='Parameter'!$B$7,$J50&lt;='Parameter'!$B$8),"Im Zeitfenster","Außerhalb"),"Prüfen"))))</f>
        <v/>
      </c>
      <c r="O50" s="20">
        <f>IF($A50="","",IF(COUNTIF($A$6:$A$105,$A50)&gt;1,"Doppelte AP-ID",IF(OR($I50="",$J50=""),"Termin fehlt",IF($J50&lt;=$I50,"Ende nicht nach Beginn",IF($N50="Außerhalb","Außerhalb Planfenster",IF($L50&gt;'Parameter'!$B$11,"Einzelbedarf über Kapazität",IF(AND($M50&lt;1,$H50="Abgeschlossen"),"Status und Fortschritt prüfen","OK")))))))</f>
        <v/>
      </c>
    </row>
    <row r="51">
      <c r="A51" s="22" t="n"/>
      <c r="B51" s="22" t="n"/>
      <c r="C51" s="22" t="n"/>
      <c r="D51" s="22" t="n"/>
      <c r="E51" s="22" t="n"/>
      <c r="F51" s="22" t="n"/>
      <c r="G51" s="22" t="n"/>
      <c r="H51" s="22" t="n"/>
      <c r="I51" s="35" t="n"/>
      <c r="J51" s="35" t="n"/>
      <c r="K51" s="36">
        <f>IF(OR($I51="",$J51=""),"",IFERROR(IF($J51&gt;$I51,($J51-$I51)*24,""),""))</f>
        <v/>
      </c>
      <c r="L51" s="24" t="n"/>
      <c r="M51" s="25" t="n"/>
      <c r="N51" s="10">
        <f>IF($A51="","",IF(OR($I51="",$J51=""),"Termin fehlt",IF(OR('Parameter'!$B$7="",'Parameter'!$B$8=""),"Parameter fehlt",IFERROR(IF(AND($I51&gt;='Parameter'!$B$7,$J51&lt;='Parameter'!$B$8),"Im Zeitfenster","Außerhalb"),"Prüfen"))))</f>
        <v/>
      </c>
      <c r="O51" s="21">
        <f>IF($A51="","",IF(COUNTIF($A$6:$A$105,$A51)&gt;1,"Doppelte AP-ID",IF(OR($I51="",$J51=""),"Termin fehlt",IF($J51&lt;=$I51,"Ende nicht nach Beginn",IF($N51="Außerhalb","Außerhalb Planfenster",IF($L51&gt;'Parameter'!$B$11,"Einzelbedarf über Kapazität",IF(AND($M51&lt;1,$H51="Abgeschlossen"),"Status und Fortschritt prüfen","OK")))))))</f>
        <v/>
      </c>
    </row>
    <row r="52">
      <c r="A52" s="22" t="n"/>
      <c r="B52" s="22" t="n"/>
      <c r="C52" s="22" t="n"/>
      <c r="D52" s="22" t="n"/>
      <c r="E52" s="22" t="n"/>
      <c r="F52" s="22" t="n"/>
      <c r="G52" s="22" t="n"/>
      <c r="H52" s="22" t="n"/>
      <c r="I52" s="35" t="n"/>
      <c r="J52" s="35" t="n"/>
      <c r="K52" s="33">
        <f>IF(OR($I52="",$J52=""),"",IFERROR(IF($J52&gt;$I52,($J52-$I52)*24,""),""))</f>
        <v/>
      </c>
      <c r="L52" s="24" t="n"/>
      <c r="M52" s="25" t="n"/>
      <c r="N52" s="7">
        <f>IF($A52="","",IF(OR($I52="",$J52=""),"Termin fehlt",IF(OR('Parameter'!$B$7="",'Parameter'!$B$8=""),"Parameter fehlt",IFERROR(IF(AND($I52&gt;='Parameter'!$B$7,$J52&lt;='Parameter'!$B$8),"Im Zeitfenster","Außerhalb"),"Prüfen"))))</f>
        <v/>
      </c>
      <c r="O52" s="20">
        <f>IF($A52="","",IF(COUNTIF($A$6:$A$105,$A52)&gt;1,"Doppelte AP-ID",IF(OR($I52="",$J52=""),"Termin fehlt",IF($J52&lt;=$I52,"Ende nicht nach Beginn",IF($N52="Außerhalb","Außerhalb Planfenster",IF($L52&gt;'Parameter'!$B$11,"Einzelbedarf über Kapazität",IF(AND($M52&lt;1,$H52="Abgeschlossen"),"Status und Fortschritt prüfen","OK")))))))</f>
        <v/>
      </c>
    </row>
    <row r="53">
      <c r="A53" s="22" t="n"/>
      <c r="B53" s="22" t="n"/>
      <c r="C53" s="22" t="n"/>
      <c r="D53" s="22" t="n"/>
      <c r="E53" s="22" t="n"/>
      <c r="F53" s="22" t="n"/>
      <c r="G53" s="22" t="n"/>
      <c r="H53" s="22" t="n"/>
      <c r="I53" s="35" t="n"/>
      <c r="J53" s="35" t="n"/>
      <c r="K53" s="36">
        <f>IF(OR($I53="",$J53=""),"",IFERROR(IF($J53&gt;$I53,($J53-$I53)*24,""),""))</f>
        <v/>
      </c>
      <c r="L53" s="24" t="n"/>
      <c r="M53" s="25" t="n"/>
      <c r="N53" s="10">
        <f>IF($A53="","",IF(OR($I53="",$J53=""),"Termin fehlt",IF(OR('Parameter'!$B$7="",'Parameter'!$B$8=""),"Parameter fehlt",IFERROR(IF(AND($I53&gt;='Parameter'!$B$7,$J53&lt;='Parameter'!$B$8),"Im Zeitfenster","Außerhalb"),"Prüfen"))))</f>
        <v/>
      </c>
      <c r="O53" s="21">
        <f>IF($A53="","",IF(COUNTIF($A$6:$A$105,$A53)&gt;1,"Doppelte AP-ID",IF(OR($I53="",$J53=""),"Termin fehlt",IF($J53&lt;=$I53,"Ende nicht nach Beginn",IF($N53="Außerhalb","Außerhalb Planfenster",IF($L53&gt;'Parameter'!$B$11,"Einzelbedarf über Kapazität",IF(AND($M53&lt;1,$H53="Abgeschlossen"),"Status und Fortschritt prüfen","OK")))))))</f>
        <v/>
      </c>
    </row>
    <row r="54">
      <c r="A54" s="22" t="n"/>
      <c r="B54" s="22" t="n"/>
      <c r="C54" s="22" t="n"/>
      <c r="D54" s="22" t="n"/>
      <c r="E54" s="22" t="n"/>
      <c r="F54" s="22" t="n"/>
      <c r="G54" s="22" t="n"/>
      <c r="H54" s="22" t="n"/>
      <c r="I54" s="35" t="n"/>
      <c r="J54" s="35" t="n"/>
      <c r="K54" s="33">
        <f>IF(OR($I54="",$J54=""),"",IFERROR(IF($J54&gt;$I54,($J54-$I54)*24,""),""))</f>
        <v/>
      </c>
      <c r="L54" s="24" t="n"/>
      <c r="M54" s="25" t="n"/>
      <c r="N54" s="7">
        <f>IF($A54="","",IF(OR($I54="",$J54=""),"Termin fehlt",IF(OR('Parameter'!$B$7="",'Parameter'!$B$8=""),"Parameter fehlt",IFERROR(IF(AND($I54&gt;='Parameter'!$B$7,$J54&lt;='Parameter'!$B$8),"Im Zeitfenster","Außerhalb"),"Prüfen"))))</f>
        <v/>
      </c>
      <c r="O54" s="20">
        <f>IF($A54="","",IF(COUNTIF($A$6:$A$105,$A54)&gt;1,"Doppelte AP-ID",IF(OR($I54="",$J54=""),"Termin fehlt",IF($J54&lt;=$I54,"Ende nicht nach Beginn",IF($N54="Außerhalb","Außerhalb Planfenster",IF($L54&gt;'Parameter'!$B$11,"Einzelbedarf über Kapazität",IF(AND($M54&lt;1,$H54="Abgeschlossen"),"Status und Fortschritt prüfen","OK")))))))</f>
        <v/>
      </c>
    </row>
    <row r="55">
      <c r="A55" s="22" t="n"/>
      <c r="B55" s="22" t="n"/>
      <c r="C55" s="22" t="n"/>
      <c r="D55" s="22" t="n"/>
      <c r="E55" s="22" t="n"/>
      <c r="F55" s="22" t="n"/>
      <c r="G55" s="22" t="n"/>
      <c r="H55" s="22" t="n"/>
      <c r="I55" s="35" t="n"/>
      <c r="J55" s="35" t="n"/>
      <c r="K55" s="36">
        <f>IF(OR($I55="",$J55=""),"",IFERROR(IF($J55&gt;$I55,($J55-$I55)*24,""),""))</f>
        <v/>
      </c>
      <c r="L55" s="24" t="n"/>
      <c r="M55" s="25" t="n"/>
      <c r="N55" s="10">
        <f>IF($A55="","",IF(OR($I55="",$J55=""),"Termin fehlt",IF(OR('Parameter'!$B$7="",'Parameter'!$B$8=""),"Parameter fehlt",IFERROR(IF(AND($I55&gt;='Parameter'!$B$7,$J55&lt;='Parameter'!$B$8),"Im Zeitfenster","Außerhalb"),"Prüfen"))))</f>
        <v/>
      </c>
      <c r="O55" s="21">
        <f>IF($A55="","",IF(COUNTIF($A$6:$A$105,$A55)&gt;1,"Doppelte AP-ID",IF(OR($I55="",$J55=""),"Termin fehlt",IF($J55&lt;=$I55,"Ende nicht nach Beginn",IF($N55="Außerhalb","Außerhalb Planfenster",IF($L55&gt;'Parameter'!$B$11,"Einzelbedarf über Kapazität",IF(AND($M55&lt;1,$H55="Abgeschlossen"),"Status und Fortschritt prüfen","OK")))))))</f>
        <v/>
      </c>
    </row>
    <row r="56">
      <c r="A56" s="22" t="n"/>
      <c r="B56" s="22" t="n"/>
      <c r="C56" s="22" t="n"/>
      <c r="D56" s="22" t="n"/>
      <c r="E56" s="22" t="n"/>
      <c r="F56" s="22" t="n"/>
      <c r="G56" s="22" t="n"/>
      <c r="H56" s="22" t="n"/>
      <c r="I56" s="35" t="n"/>
      <c r="J56" s="35" t="n"/>
      <c r="K56" s="33">
        <f>IF(OR($I56="",$J56=""),"",IFERROR(IF($J56&gt;$I56,($J56-$I56)*24,""),""))</f>
        <v/>
      </c>
      <c r="L56" s="24" t="n"/>
      <c r="M56" s="25" t="n"/>
      <c r="N56" s="7">
        <f>IF($A56="","",IF(OR($I56="",$J56=""),"Termin fehlt",IF(OR('Parameter'!$B$7="",'Parameter'!$B$8=""),"Parameter fehlt",IFERROR(IF(AND($I56&gt;='Parameter'!$B$7,$J56&lt;='Parameter'!$B$8),"Im Zeitfenster","Außerhalb"),"Prüfen"))))</f>
        <v/>
      </c>
      <c r="O56" s="20">
        <f>IF($A56="","",IF(COUNTIF($A$6:$A$105,$A56)&gt;1,"Doppelte AP-ID",IF(OR($I56="",$J56=""),"Termin fehlt",IF($J56&lt;=$I56,"Ende nicht nach Beginn",IF($N56="Außerhalb","Außerhalb Planfenster",IF($L56&gt;'Parameter'!$B$11,"Einzelbedarf über Kapazität",IF(AND($M56&lt;1,$H56="Abgeschlossen"),"Status und Fortschritt prüfen","OK")))))))</f>
        <v/>
      </c>
    </row>
    <row r="57">
      <c r="A57" s="22" t="n"/>
      <c r="B57" s="22" t="n"/>
      <c r="C57" s="22" t="n"/>
      <c r="D57" s="22" t="n"/>
      <c r="E57" s="22" t="n"/>
      <c r="F57" s="22" t="n"/>
      <c r="G57" s="22" t="n"/>
      <c r="H57" s="22" t="n"/>
      <c r="I57" s="35" t="n"/>
      <c r="J57" s="35" t="n"/>
      <c r="K57" s="36">
        <f>IF(OR($I57="",$J57=""),"",IFERROR(IF($J57&gt;$I57,($J57-$I57)*24,""),""))</f>
        <v/>
      </c>
      <c r="L57" s="24" t="n"/>
      <c r="M57" s="25" t="n"/>
      <c r="N57" s="10">
        <f>IF($A57="","",IF(OR($I57="",$J57=""),"Termin fehlt",IF(OR('Parameter'!$B$7="",'Parameter'!$B$8=""),"Parameter fehlt",IFERROR(IF(AND($I57&gt;='Parameter'!$B$7,$J57&lt;='Parameter'!$B$8),"Im Zeitfenster","Außerhalb"),"Prüfen"))))</f>
        <v/>
      </c>
      <c r="O57" s="21">
        <f>IF($A57="","",IF(COUNTIF($A$6:$A$105,$A57)&gt;1,"Doppelte AP-ID",IF(OR($I57="",$J57=""),"Termin fehlt",IF($J57&lt;=$I57,"Ende nicht nach Beginn",IF($N57="Außerhalb","Außerhalb Planfenster",IF($L57&gt;'Parameter'!$B$11,"Einzelbedarf über Kapazität",IF(AND($M57&lt;1,$H57="Abgeschlossen"),"Status und Fortschritt prüfen","OK")))))))</f>
        <v/>
      </c>
    </row>
    <row r="58">
      <c r="A58" s="22" t="n"/>
      <c r="B58" s="22" t="n"/>
      <c r="C58" s="22" t="n"/>
      <c r="D58" s="22" t="n"/>
      <c r="E58" s="22" t="n"/>
      <c r="F58" s="22" t="n"/>
      <c r="G58" s="22" t="n"/>
      <c r="H58" s="22" t="n"/>
      <c r="I58" s="35" t="n"/>
      <c r="J58" s="35" t="n"/>
      <c r="K58" s="33">
        <f>IF(OR($I58="",$J58=""),"",IFERROR(IF($J58&gt;$I58,($J58-$I58)*24,""),""))</f>
        <v/>
      </c>
      <c r="L58" s="24" t="n"/>
      <c r="M58" s="25" t="n"/>
      <c r="N58" s="7">
        <f>IF($A58="","",IF(OR($I58="",$J58=""),"Termin fehlt",IF(OR('Parameter'!$B$7="",'Parameter'!$B$8=""),"Parameter fehlt",IFERROR(IF(AND($I58&gt;='Parameter'!$B$7,$J58&lt;='Parameter'!$B$8),"Im Zeitfenster","Außerhalb"),"Prüfen"))))</f>
        <v/>
      </c>
      <c r="O58" s="20">
        <f>IF($A58="","",IF(COUNTIF($A$6:$A$105,$A58)&gt;1,"Doppelte AP-ID",IF(OR($I58="",$J58=""),"Termin fehlt",IF($J58&lt;=$I58,"Ende nicht nach Beginn",IF($N58="Außerhalb","Außerhalb Planfenster",IF($L58&gt;'Parameter'!$B$11,"Einzelbedarf über Kapazität",IF(AND($M58&lt;1,$H58="Abgeschlossen"),"Status und Fortschritt prüfen","OK")))))))</f>
        <v/>
      </c>
    </row>
    <row r="59">
      <c r="A59" s="22" t="n"/>
      <c r="B59" s="22" t="n"/>
      <c r="C59" s="22" t="n"/>
      <c r="D59" s="22" t="n"/>
      <c r="E59" s="22" t="n"/>
      <c r="F59" s="22" t="n"/>
      <c r="G59" s="22" t="n"/>
      <c r="H59" s="22" t="n"/>
      <c r="I59" s="35" t="n"/>
      <c r="J59" s="35" t="n"/>
      <c r="K59" s="36">
        <f>IF(OR($I59="",$J59=""),"",IFERROR(IF($J59&gt;$I59,($J59-$I59)*24,""),""))</f>
        <v/>
      </c>
      <c r="L59" s="24" t="n"/>
      <c r="M59" s="25" t="n"/>
      <c r="N59" s="10">
        <f>IF($A59="","",IF(OR($I59="",$J59=""),"Termin fehlt",IF(OR('Parameter'!$B$7="",'Parameter'!$B$8=""),"Parameter fehlt",IFERROR(IF(AND($I59&gt;='Parameter'!$B$7,$J59&lt;='Parameter'!$B$8),"Im Zeitfenster","Außerhalb"),"Prüfen"))))</f>
        <v/>
      </c>
      <c r="O59" s="21">
        <f>IF($A59="","",IF(COUNTIF($A$6:$A$105,$A59)&gt;1,"Doppelte AP-ID",IF(OR($I59="",$J59=""),"Termin fehlt",IF($J59&lt;=$I59,"Ende nicht nach Beginn",IF($N59="Außerhalb","Außerhalb Planfenster",IF($L59&gt;'Parameter'!$B$11,"Einzelbedarf über Kapazität",IF(AND($M59&lt;1,$H59="Abgeschlossen"),"Status und Fortschritt prüfen","OK")))))))</f>
        <v/>
      </c>
    </row>
    <row r="60">
      <c r="A60" s="22" t="n"/>
      <c r="B60" s="22" t="n"/>
      <c r="C60" s="22" t="n"/>
      <c r="D60" s="22" t="n"/>
      <c r="E60" s="22" t="n"/>
      <c r="F60" s="22" t="n"/>
      <c r="G60" s="22" t="n"/>
      <c r="H60" s="22" t="n"/>
      <c r="I60" s="35" t="n"/>
      <c r="J60" s="35" t="n"/>
      <c r="K60" s="33">
        <f>IF(OR($I60="",$J60=""),"",IFERROR(IF($J60&gt;$I60,($J60-$I60)*24,""),""))</f>
        <v/>
      </c>
      <c r="L60" s="24" t="n"/>
      <c r="M60" s="25" t="n"/>
      <c r="N60" s="7">
        <f>IF($A60="","",IF(OR($I60="",$J60=""),"Termin fehlt",IF(OR('Parameter'!$B$7="",'Parameter'!$B$8=""),"Parameter fehlt",IFERROR(IF(AND($I60&gt;='Parameter'!$B$7,$J60&lt;='Parameter'!$B$8),"Im Zeitfenster","Außerhalb"),"Prüfen"))))</f>
        <v/>
      </c>
      <c r="O60" s="20">
        <f>IF($A60="","",IF(COUNTIF($A$6:$A$105,$A60)&gt;1,"Doppelte AP-ID",IF(OR($I60="",$J60=""),"Termin fehlt",IF($J60&lt;=$I60,"Ende nicht nach Beginn",IF($N60="Außerhalb","Außerhalb Planfenster",IF($L60&gt;'Parameter'!$B$11,"Einzelbedarf über Kapazität",IF(AND($M60&lt;1,$H60="Abgeschlossen"),"Status und Fortschritt prüfen","OK")))))))</f>
        <v/>
      </c>
    </row>
    <row r="61">
      <c r="A61" s="22" t="n"/>
      <c r="B61" s="22" t="n"/>
      <c r="C61" s="22" t="n"/>
      <c r="D61" s="22" t="n"/>
      <c r="E61" s="22" t="n"/>
      <c r="F61" s="22" t="n"/>
      <c r="G61" s="22" t="n"/>
      <c r="H61" s="22" t="n"/>
      <c r="I61" s="35" t="n"/>
      <c r="J61" s="35" t="n"/>
      <c r="K61" s="36">
        <f>IF(OR($I61="",$J61=""),"",IFERROR(IF($J61&gt;$I61,($J61-$I61)*24,""),""))</f>
        <v/>
      </c>
      <c r="L61" s="24" t="n"/>
      <c r="M61" s="25" t="n"/>
      <c r="N61" s="10">
        <f>IF($A61="","",IF(OR($I61="",$J61=""),"Termin fehlt",IF(OR('Parameter'!$B$7="",'Parameter'!$B$8=""),"Parameter fehlt",IFERROR(IF(AND($I61&gt;='Parameter'!$B$7,$J61&lt;='Parameter'!$B$8),"Im Zeitfenster","Außerhalb"),"Prüfen"))))</f>
        <v/>
      </c>
      <c r="O61" s="21">
        <f>IF($A61="","",IF(COUNTIF($A$6:$A$105,$A61)&gt;1,"Doppelte AP-ID",IF(OR($I61="",$J61=""),"Termin fehlt",IF($J61&lt;=$I61,"Ende nicht nach Beginn",IF($N61="Außerhalb","Außerhalb Planfenster",IF($L61&gt;'Parameter'!$B$11,"Einzelbedarf über Kapazität",IF(AND($M61&lt;1,$H61="Abgeschlossen"),"Status und Fortschritt prüfen","OK")))))))</f>
        <v/>
      </c>
    </row>
    <row r="62">
      <c r="A62" s="22" t="n"/>
      <c r="B62" s="22" t="n"/>
      <c r="C62" s="22" t="n"/>
      <c r="D62" s="22" t="n"/>
      <c r="E62" s="22" t="n"/>
      <c r="F62" s="22" t="n"/>
      <c r="G62" s="22" t="n"/>
      <c r="H62" s="22" t="n"/>
      <c r="I62" s="35" t="n"/>
      <c r="J62" s="35" t="n"/>
      <c r="K62" s="33">
        <f>IF(OR($I62="",$J62=""),"",IFERROR(IF($J62&gt;$I62,($J62-$I62)*24,""),""))</f>
        <v/>
      </c>
      <c r="L62" s="24" t="n"/>
      <c r="M62" s="25" t="n"/>
      <c r="N62" s="7">
        <f>IF($A62="","",IF(OR($I62="",$J62=""),"Termin fehlt",IF(OR('Parameter'!$B$7="",'Parameter'!$B$8=""),"Parameter fehlt",IFERROR(IF(AND($I62&gt;='Parameter'!$B$7,$J62&lt;='Parameter'!$B$8),"Im Zeitfenster","Außerhalb"),"Prüfen"))))</f>
        <v/>
      </c>
      <c r="O62" s="20">
        <f>IF($A62="","",IF(COUNTIF($A$6:$A$105,$A62)&gt;1,"Doppelte AP-ID",IF(OR($I62="",$J62=""),"Termin fehlt",IF($J62&lt;=$I62,"Ende nicht nach Beginn",IF($N62="Außerhalb","Außerhalb Planfenster",IF($L62&gt;'Parameter'!$B$11,"Einzelbedarf über Kapazität",IF(AND($M62&lt;1,$H62="Abgeschlossen"),"Status und Fortschritt prüfen","OK")))))))</f>
        <v/>
      </c>
    </row>
    <row r="63">
      <c r="A63" s="22" t="n"/>
      <c r="B63" s="22" t="n"/>
      <c r="C63" s="22" t="n"/>
      <c r="D63" s="22" t="n"/>
      <c r="E63" s="22" t="n"/>
      <c r="F63" s="22" t="n"/>
      <c r="G63" s="22" t="n"/>
      <c r="H63" s="22" t="n"/>
      <c r="I63" s="35" t="n"/>
      <c r="J63" s="35" t="n"/>
      <c r="K63" s="36">
        <f>IF(OR($I63="",$J63=""),"",IFERROR(IF($J63&gt;$I63,($J63-$I63)*24,""),""))</f>
        <v/>
      </c>
      <c r="L63" s="24" t="n"/>
      <c r="M63" s="25" t="n"/>
      <c r="N63" s="10">
        <f>IF($A63="","",IF(OR($I63="",$J63=""),"Termin fehlt",IF(OR('Parameter'!$B$7="",'Parameter'!$B$8=""),"Parameter fehlt",IFERROR(IF(AND($I63&gt;='Parameter'!$B$7,$J63&lt;='Parameter'!$B$8),"Im Zeitfenster","Außerhalb"),"Prüfen"))))</f>
        <v/>
      </c>
      <c r="O63" s="21">
        <f>IF($A63="","",IF(COUNTIF($A$6:$A$105,$A63)&gt;1,"Doppelte AP-ID",IF(OR($I63="",$J63=""),"Termin fehlt",IF($J63&lt;=$I63,"Ende nicht nach Beginn",IF($N63="Außerhalb","Außerhalb Planfenster",IF($L63&gt;'Parameter'!$B$11,"Einzelbedarf über Kapazität",IF(AND($M63&lt;1,$H63="Abgeschlossen"),"Status und Fortschritt prüfen","OK")))))))</f>
        <v/>
      </c>
    </row>
    <row r="64">
      <c r="A64" s="22" t="n"/>
      <c r="B64" s="22" t="n"/>
      <c r="C64" s="22" t="n"/>
      <c r="D64" s="22" t="n"/>
      <c r="E64" s="22" t="n"/>
      <c r="F64" s="22" t="n"/>
      <c r="G64" s="22" t="n"/>
      <c r="H64" s="22" t="n"/>
      <c r="I64" s="35" t="n"/>
      <c r="J64" s="35" t="n"/>
      <c r="K64" s="33">
        <f>IF(OR($I64="",$J64=""),"",IFERROR(IF($J64&gt;$I64,($J64-$I64)*24,""),""))</f>
        <v/>
      </c>
      <c r="L64" s="24" t="n"/>
      <c r="M64" s="25" t="n"/>
      <c r="N64" s="7">
        <f>IF($A64="","",IF(OR($I64="",$J64=""),"Termin fehlt",IF(OR('Parameter'!$B$7="",'Parameter'!$B$8=""),"Parameter fehlt",IFERROR(IF(AND($I64&gt;='Parameter'!$B$7,$J64&lt;='Parameter'!$B$8),"Im Zeitfenster","Außerhalb"),"Prüfen"))))</f>
        <v/>
      </c>
      <c r="O64" s="20">
        <f>IF($A64="","",IF(COUNTIF($A$6:$A$105,$A64)&gt;1,"Doppelte AP-ID",IF(OR($I64="",$J64=""),"Termin fehlt",IF($J64&lt;=$I64,"Ende nicht nach Beginn",IF($N64="Außerhalb","Außerhalb Planfenster",IF($L64&gt;'Parameter'!$B$11,"Einzelbedarf über Kapazität",IF(AND($M64&lt;1,$H64="Abgeschlossen"),"Status und Fortschritt prüfen","OK")))))))</f>
        <v/>
      </c>
    </row>
    <row r="65">
      <c r="A65" s="22" t="n"/>
      <c r="B65" s="22" t="n"/>
      <c r="C65" s="22" t="n"/>
      <c r="D65" s="22" t="n"/>
      <c r="E65" s="22" t="n"/>
      <c r="F65" s="22" t="n"/>
      <c r="G65" s="22" t="n"/>
      <c r="H65" s="22" t="n"/>
      <c r="I65" s="35" t="n"/>
      <c r="J65" s="35" t="n"/>
      <c r="K65" s="36">
        <f>IF(OR($I65="",$J65=""),"",IFERROR(IF($J65&gt;$I65,($J65-$I65)*24,""),""))</f>
        <v/>
      </c>
      <c r="L65" s="24" t="n"/>
      <c r="M65" s="25" t="n"/>
      <c r="N65" s="10">
        <f>IF($A65="","",IF(OR($I65="",$J65=""),"Termin fehlt",IF(OR('Parameter'!$B$7="",'Parameter'!$B$8=""),"Parameter fehlt",IFERROR(IF(AND($I65&gt;='Parameter'!$B$7,$J65&lt;='Parameter'!$B$8),"Im Zeitfenster","Außerhalb"),"Prüfen"))))</f>
        <v/>
      </c>
      <c r="O65" s="21">
        <f>IF($A65="","",IF(COUNTIF($A$6:$A$105,$A65)&gt;1,"Doppelte AP-ID",IF(OR($I65="",$J65=""),"Termin fehlt",IF($J65&lt;=$I65,"Ende nicht nach Beginn",IF($N65="Außerhalb","Außerhalb Planfenster",IF($L65&gt;'Parameter'!$B$11,"Einzelbedarf über Kapazität",IF(AND($M65&lt;1,$H65="Abgeschlossen"),"Status und Fortschritt prüfen","OK")))))))</f>
        <v/>
      </c>
    </row>
    <row r="66">
      <c r="A66" s="22" t="n"/>
      <c r="B66" s="22" t="n"/>
      <c r="C66" s="22" t="n"/>
      <c r="D66" s="22" t="n"/>
      <c r="E66" s="22" t="n"/>
      <c r="F66" s="22" t="n"/>
      <c r="G66" s="22" t="n"/>
      <c r="H66" s="22" t="n"/>
      <c r="I66" s="35" t="n"/>
      <c r="J66" s="35" t="n"/>
      <c r="K66" s="33">
        <f>IF(OR($I66="",$J66=""),"",IFERROR(IF($J66&gt;$I66,($J66-$I66)*24,""),""))</f>
        <v/>
      </c>
      <c r="L66" s="24" t="n"/>
      <c r="M66" s="25" t="n"/>
      <c r="N66" s="7">
        <f>IF($A66="","",IF(OR($I66="",$J66=""),"Termin fehlt",IF(OR('Parameter'!$B$7="",'Parameter'!$B$8=""),"Parameter fehlt",IFERROR(IF(AND($I66&gt;='Parameter'!$B$7,$J66&lt;='Parameter'!$B$8),"Im Zeitfenster","Außerhalb"),"Prüfen"))))</f>
        <v/>
      </c>
      <c r="O66" s="20">
        <f>IF($A66="","",IF(COUNTIF($A$6:$A$105,$A66)&gt;1,"Doppelte AP-ID",IF(OR($I66="",$J66=""),"Termin fehlt",IF($J66&lt;=$I66,"Ende nicht nach Beginn",IF($N66="Außerhalb","Außerhalb Planfenster",IF($L66&gt;'Parameter'!$B$11,"Einzelbedarf über Kapazität",IF(AND($M66&lt;1,$H66="Abgeschlossen"),"Status und Fortschritt prüfen","OK")))))))</f>
        <v/>
      </c>
    </row>
    <row r="67">
      <c r="A67" s="22" t="n"/>
      <c r="B67" s="22" t="n"/>
      <c r="C67" s="22" t="n"/>
      <c r="D67" s="22" t="n"/>
      <c r="E67" s="22" t="n"/>
      <c r="F67" s="22" t="n"/>
      <c r="G67" s="22" t="n"/>
      <c r="H67" s="22" t="n"/>
      <c r="I67" s="35" t="n"/>
      <c r="J67" s="35" t="n"/>
      <c r="K67" s="36">
        <f>IF(OR($I67="",$J67=""),"",IFERROR(IF($J67&gt;$I67,($J67-$I67)*24,""),""))</f>
        <v/>
      </c>
      <c r="L67" s="24" t="n"/>
      <c r="M67" s="25" t="n"/>
      <c r="N67" s="10">
        <f>IF($A67="","",IF(OR($I67="",$J67=""),"Termin fehlt",IF(OR('Parameter'!$B$7="",'Parameter'!$B$8=""),"Parameter fehlt",IFERROR(IF(AND($I67&gt;='Parameter'!$B$7,$J67&lt;='Parameter'!$B$8),"Im Zeitfenster","Außerhalb"),"Prüfen"))))</f>
        <v/>
      </c>
      <c r="O67" s="21">
        <f>IF($A67="","",IF(COUNTIF($A$6:$A$105,$A67)&gt;1,"Doppelte AP-ID",IF(OR($I67="",$J67=""),"Termin fehlt",IF($J67&lt;=$I67,"Ende nicht nach Beginn",IF($N67="Außerhalb","Außerhalb Planfenster",IF($L67&gt;'Parameter'!$B$11,"Einzelbedarf über Kapazität",IF(AND($M67&lt;1,$H67="Abgeschlossen"),"Status und Fortschritt prüfen","OK")))))))</f>
        <v/>
      </c>
    </row>
    <row r="68">
      <c r="A68" s="22" t="n"/>
      <c r="B68" s="22" t="n"/>
      <c r="C68" s="22" t="n"/>
      <c r="D68" s="22" t="n"/>
      <c r="E68" s="22" t="n"/>
      <c r="F68" s="22" t="n"/>
      <c r="G68" s="22" t="n"/>
      <c r="H68" s="22" t="n"/>
      <c r="I68" s="35" t="n"/>
      <c r="J68" s="35" t="n"/>
      <c r="K68" s="33">
        <f>IF(OR($I68="",$J68=""),"",IFERROR(IF($J68&gt;$I68,($J68-$I68)*24,""),""))</f>
        <v/>
      </c>
      <c r="L68" s="24" t="n"/>
      <c r="M68" s="25" t="n"/>
      <c r="N68" s="7">
        <f>IF($A68="","",IF(OR($I68="",$J68=""),"Termin fehlt",IF(OR('Parameter'!$B$7="",'Parameter'!$B$8=""),"Parameter fehlt",IFERROR(IF(AND($I68&gt;='Parameter'!$B$7,$J68&lt;='Parameter'!$B$8),"Im Zeitfenster","Außerhalb"),"Prüfen"))))</f>
        <v/>
      </c>
      <c r="O68" s="20">
        <f>IF($A68="","",IF(COUNTIF($A$6:$A$105,$A68)&gt;1,"Doppelte AP-ID",IF(OR($I68="",$J68=""),"Termin fehlt",IF($J68&lt;=$I68,"Ende nicht nach Beginn",IF($N68="Außerhalb","Außerhalb Planfenster",IF($L68&gt;'Parameter'!$B$11,"Einzelbedarf über Kapazität",IF(AND($M68&lt;1,$H68="Abgeschlossen"),"Status und Fortschritt prüfen","OK")))))))</f>
        <v/>
      </c>
    </row>
    <row r="69">
      <c r="A69" s="22" t="n"/>
      <c r="B69" s="22" t="n"/>
      <c r="C69" s="22" t="n"/>
      <c r="D69" s="22" t="n"/>
      <c r="E69" s="22" t="n"/>
      <c r="F69" s="22" t="n"/>
      <c r="G69" s="22" t="n"/>
      <c r="H69" s="22" t="n"/>
      <c r="I69" s="35" t="n"/>
      <c r="J69" s="35" t="n"/>
      <c r="K69" s="36">
        <f>IF(OR($I69="",$J69=""),"",IFERROR(IF($J69&gt;$I69,($J69-$I69)*24,""),""))</f>
        <v/>
      </c>
      <c r="L69" s="24" t="n"/>
      <c r="M69" s="25" t="n"/>
      <c r="N69" s="10">
        <f>IF($A69="","",IF(OR($I69="",$J69=""),"Termin fehlt",IF(OR('Parameter'!$B$7="",'Parameter'!$B$8=""),"Parameter fehlt",IFERROR(IF(AND($I69&gt;='Parameter'!$B$7,$J69&lt;='Parameter'!$B$8),"Im Zeitfenster","Außerhalb"),"Prüfen"))))</f>
        <v/>
      </c>
      <c r="O69" s="21">
        <f>IF($A69="","",IF(COUNTIF($A$6:$A$105,$A69)&gt;1,"Doppelte AP-ID",IF(OR($I69="",$J69=""),"Termin fehlt",IF($J69&lt;=$I69,"Ende nicht nach Beginn",IF($N69="Außerhalb","Außerhalb Planfenster",IF($L69&gt;'Parameter'!$B$11,"Einzelbedarf über Kapazität",IF(AND($M69&lt;1,$H69="Abgeschlossen"),"Status und Fortschritt prüfen","OK")))))))</f>
        <v/>
      </c>
    </row>
    <row r="70">
      <c r="A70" s="22" t="n"/>
      <c r="B70" s="22" t="n"/>
      <c r="C70" s="22" t="n"/>
      <c r="D70" s="22" t="n"/>
      <c r="E70" s="22" t="n"/>
      <c r="F70" s="22" t="n"/>
      <c r="G70" s="22" t="n"/>
      <c r="H70" s="22" t="n"/>
      <c r="I70" s="35" t="n"/>
      <c r="J70" s="35" t="n"/>
      <c r="K70" s="33">
        <f>IF(OR($I70="",$J70=""),"",IFERROR(IF($J70&gt;$I70,($J70-$I70)*24,""),""))</f>
        <v/>
      </c>
      <c r="L70" s="24" t="n"/>
      <c r="M70" s="25" t="n"/>
      <c r="N70" s="7">
        <f>IF($A70="","",IF(OR($I70="",$J70=""),"Termin fehlt",IF(OR('Parameter'!$B$7="",'Parameter'!$B$8=""),"Parameter fehlt",IFERROR(IF(AND($I70&gt;='Parameter'!$B$7,$J70&lt;='Parameter'!$B$8),"Im Zeitfenster","Außerhalb"),"Prüfen"))))</f>
        <v/>
      </c>
      <c r="O70" s="20">
        <f>IF($A70="","",IF(COUNTIF($A$6:$A$105,$A70)&gt;1,"Doppelte AP-ID",IF(OR($I70="",$J70=""),"Termin fehlt",IF($J70&lt;=$I70,"Ende nicht nach Beginn",IF($N70="Außerhalb","Außerhalb Planfenster",IF($L70&gt;'Parameter'!$B$11,"Einzelbedarf über Kapazität",IF(AND($M70&lt;1,$H70="Abgeschlossen"),"Status und Fortschritt prüfen","OK")))))))</f>
        <v/>
      </c>
    </row>
    <row r="71">
      <c r="A71" s="22" t="n"/>
      <c r="B71" s="22" t="n"/>
      <c r="C71" s="22" t="n"/>
      <c r="D71" s="22" t="n"/>
      <c r="E71" s="22" t="n"/>
      <c r="F71" s="22" t="n"/>
      <c r="G71" s="22" t="n"/>
      <c r="H71" s="22" t="n"/>
      <c r="I71" s="35" t="n"/>
      <c r="J71" s="35" t="n"/>
      <c r="K71" s="36">
        <f>IF(OR($I71="",$J71=""),"",IFERROR(IF($J71&gt;$I71,($J71-$I71)*24,""),""))</f>
        <v/>
      </c>
      <c r="L71" s="24" t="n"/>
      <c r="M71" s="25" t="n"/>
      <c r="N71" s="10">
        <f>IF($A71="","",IF(OR($I71="",$J71=""),"Termin fehlt",IF(OR('Parameter'!$B$7="",'Parameter'!$B$8=""),"Parameter fehlt",IFERROR(IF(AND($I71&gt;='Parameter'!$B$7,$J71&lt;='Parameter'!$B$8),"Im Zeitfenster","Außerhalb"),"Prüfen"))))</f>
        <v/>
      </c>
      <c r="O71" s="21">
        <f>IF($A71="","",IF(COUNTIF($A$6:$A$105,$A71)&gt;1,"Doppelte AP-ID",IF(OR($I71="",$J71=""),"Termin fehlt",IF($J71&lt;=$I71,"Ende nicht nach Beginn",IF($N71="Außerhalb","Außerhalb Planfenster",IF($L71&gt;'Parameter'!$B$11,"Einzelbedarf über Kapazität",IF(AND($M71&lt;1,$H71="Abgeschlossen"),"Status und Fortschritt prüfen","OK")))))))</f>
        <v/>
      </c>
    </row>
    <row r="72">
      <c r="A72" s="22" t="n"/>
      <c r="B72" s="22" t="n"/>
      <c r="C72" s="22" t="n"/>
      <c r="D72" s="22" t="n"/>
      <c r="E72" s="22" t="n"/>
      <c r="F72" s="22" t="n"/>
      <c r="G72" s="22" t="n"/>
      <c r="H72" s="22" t="n"/>
      <c r="I72" s="35" t="n"/>
      <c r="J72" s="35" t="n"/>
      <c r="K72" s="33">
        <f>IF(OR($I72="",$J72=""),"",IFERROR(IF($J72&gt;$I72,($J72-$I72)*24,""),""))</f>
        <v/>
      </c>
      <c r="L72" s="24" t="n"/>
      <c r="M72" s="25" t="n"/>
      <c r="N72" s="7">
        <f>IF($A72="","",IF(OR($I72="",$J72=""),"Termin fehlt",IF(OR('Parameter'!$B$7="",'Parameter'!$B$8=""),"Parameter fehlt",IFERROR(IF(AND($I72&gt;='Parameter'!$B$7,$J72&lt;='Parameter'!$B$8),"Im Zeitfenster","Außerhalb"),"Prüfen"))))</f>
        <v/>
      </c>
      <c r="O72" s="20">
        <f>IF($A72="","",IF(COUNTIF($A$6:$A$105,$A72)&gt;1,"Doppelte AP-ID",IF(OR($I72="",$J72=""),"Termin fehlt",IF($J72&lt;=$I72,"Ende nicht nach Beginn",IF($N72="Außerhalb","Außerhalb Planfenster",IF($L72&gt;'Parameter'!$B$11,"Einzelbedarf über Kapazität",IF(AND($M72&lt;1,$H72="Abgeschlossen"),"Status und Fortschritt prüfen","OK")))))))</f>
        <v/>
      </c>
    </row>
    <row r="73">
      <c r="A73" s="22" t="n"/>
      <c r="B73" s="22" t="n"/>
      <c r="C73" s="22" t="n"/>
      <c r="D73" s="22" t="n"/>
      <c r="E73" s="22" t="n"/>
      <c r="F73" s="22" t="n"/>
      <c r="G73" s="22" t="n"/>
      <c r="H73" s="22" t="n"/>
      <c r="I73" s="35" t="n"/>
      <c r="J73" s="35" t="n"/>
      <c r="K73" s="36">
        <f>IF(OR($I73="",$J73=""),"",IFERROR(IF($J73&gt;$I73,($J73-$I73)*24,""),""))</f>
        <v/>
      </c>
      <c r="L73" s="24" t="n"/>
      <c r="M73" s="25" t="n"/>
      <c r="N73" s="10">
        <f>IF($A73="","",IF(OR($I73="",$J73=""),"Termin fehlt",IF(OR('Parameter'!$B$7="",'Parameter'!$B$8=""),"Parameter fehlt",IFERROR(IF(AND($I73&gt;='Parameter'!$B$7,$J73&lt;='Parameter'!$B$8),"Im Zeitfenster","Außerhalb"),"Prüfen"))))</f>
        <v/>
      </c>
      <c r="O73" s="21">
        <f>IF($A73="","",IF(COUNTIF($A$6:$A$105,$A73)&gt;1,"Doppelte AP-ID",IF(OR($I73="",$J73=""),"Termin fehlt",IF($J73&lt;=$I73,"Ende nicht nach Beginn",IF($N73="Außerhalb","Außerhalb Planfenster",IF($L73&gt;'Parameter'!$B$11,"Einzelbedarf über Kapazität",IF(AND($M73&lt;1,$H73="Abgeschlossen"),"Status und Fortschritt prüfen","OK")))))))</f>
        <v/>
      </c>
    </row>
    <row r="74">
      <c r="A74" s="22" t="n"/>
      <c r="B74" s="22" t="n"/>
      <c r="C74" s="22" t="n"/>
      <c r="D74" s="22" t="n"/>
      <c r="E74" s="22" t="n"/>
      <c r="F74" s="22" t="n"/>
      <c r="G74" s="22" t="n"/>
      <c r="H74" s="22" t="n"/>
      <c r="I74" s="35" t="n"/>
      <c r="J74" s="35" t="n"/>
      <c r="K74" s="33">
        <f>IF(OR($I74="",$J74=""),"",IFERROR(IF($J74&gt;$I74,($J74-$I74)*24,""),""))</f>
        <v/>
      </c>
      <c r="L74" s="24" t="n"/>
      <c r="M74" s="25" t="n"/>
      <c r="N74" s="7">
        <f>IF($A74="","",IF(OR($I74="",$J74=""),"Termin fehlt",IF(OR('Parameter'!$B$7="",'Parameter'!$B$8=""),"Parameter fehlt",IFERROR(IF(AND($I74&gt;='Parameter'!$B$7,$J74&lt;='Parameter'!$B$8),"Im Zeitfenster","Außerhalb"),"Prüfen"))))</f>
        <v/>
      </c>
      <c r="O74" s="20">
        <f>IF($A74="","",IF(COUNTIF($A$6:$A$105,$A74)&gt;1,"Doppelte AP-ID",IF(OR($I74="",$J74=""),"Termin fehlt",IF($J74&lt;=$I74,"Ende nicht nach Beginn",IF($N74="Außerhalb","Außerhalb Planfenster",IF($L74&gt;'Parameter'!$B$11,"Einzelbedarf über Kapazität",IF(AND($M74&lt;1,$H74="Abgeschlossen"),"Status und Fortschritt prüfen","OK")))))))</f>
        <v/>
      </c>
    </row>
    <row r="75">
      <c r="A75" s="22" t="n"/>
      <c r="B75" s="22" t="n"/>
      <c r="C75" s="22" t="n"/>
      <c r="D75" s="22" t="n"/>
      <c r="E75" s="22" t="n"/>
      <c r="F75" s="22" t="n"/>
      <c r="G75" s="22" t="n"/>
      <c r="H75" s="22" t="n"/>
      <c r="I75" s="35" t="n"/>
      <c r="J75" s="35" t="n"/>
      <c r="K75" s="36">
        <f>IF(OR($I75="",$J75=""),"",IFERROR(IF($J75&gt;$I75,($J75-$I75)*24,""),""))</f>
        <v/>
      </c>
      <c r="L75" s="24" t="n"/>
      <c r="M75" s="25" t="n"/>
      <c r="N75" s="10">
        <f>IF($A75="","",IF(OR($I75="",$J75=""),"Termin fehlt",IF(OR('Parameter'!$B$7="",'Parameter'!$B$8=""),"Parameter fehlt",IFERROR(IF(AND($I75&gt;='Parameter'!$B$7,$J75&lt;='Parameter'!$B$8),"Im Zeitfenster","Außerhalb"),"Prüfen"))))</f>
        <v/>
      </c>
      <c r="O75" s="21">
        <f>IF($A75="","",IF(COUNTIF($A$6:$A$105,$A75)&gt;1,"Doppelte AP-ID",IF(OR($I75="",$J75=""),"Termin fehlt",IF($J75&lt;=$I75,"Ende nicht nach Beginn",IF($N75="Außerhalb","Außerhalb Planfenster",IF($L75&gt;'Parameter'!$B$11,"Einzelbedarf über Kapazität",IF(AND($M75&lt;1,$H75="Abgeschlossen"),"Status und Fortschritt prüfen","OK")))))))</f>
        <v/>
      </c>
    </row>
    <row r="76">
      <c r="A76" s="22" t="n"/>
      <c r="B76" s="22" t="n"/>
      <c r="C76" s="22" t="n"/>
      <c r="D76" s="22" t="n"/>
      <c r="E76" s="22" t="n"/>
      <c r="F76" s="22" t="n"/>
      <c r="G76" s="22" t="n"/>
      <c r="H76" s="22" t="n"/>
      <c r="I76" s="35" t="n"/>
      <c r="J76" s="35" t="n"/>
      <c r="K76" s="33">
        <f>IF(OR($I76="",$J76=""),"",IFERROR(IF($J76&gt;$I76,($J76-$I76)*24,""),""))</f>
        <v/>
      </c>
      <c r="L76" s="24" t="n"/>
      <c r="M76" s="25" t="n"/>
      <c r="N76" s="7">
        <f>IF($A76="","",IF(OR($I76="",$J76=""),"Termin fehlt",IF(OR('Parameter'!$B$7="",'Parameter'!$B$8=""),"Parameter fehlt",IFERROR(IF(AND($I76&gt;='Parameter'!$B$7,$J76&lt;='Parameter'!$B$8),"Im Zeitfenster","Außerhalb"),"Prüfen"))))</f>
        <v/>
      </c>
      <c r="O76" s="20">
        <f>IF($A76="","",IF(COUNTIF($A$6:$A$105,$A76)&gt;1,"Doppelte AP-ID",IF(OR($I76="",$J76=""),"Termin fehlt",IF($J76&lt;=$I76,"Ende nicht nach Beginn",IF($N76="Außerhalb","Außerhalb Planfenster",IF($L76&gt;'Parameter'!$B$11,"Einzelbedarf über Kapazität",IF(AND($M76&lt;1,$H76="Abgeschlossen"),"Status und Fortschritt prüfen","OK")))))))</f>
        <v/>
      </c>
    </row>
    <row r="77">
      <c r="A77" s="22" t="n"/>
      <c r="B77" s="22" t="n"/>
      <c r="C77" s="22" t="n"/>
      <c r="D77" s="22" t="n"/>
      <c r="E77" s="22" t="n"/>
      <c r="F77" s="22" t="n"/>
      <c r="G77" s="22" t="n"/>
      <c r="H77" s="22" t="n"/>
      <c r="I77" s="35" t="n"/>
      <c r="J77" s="35" t="n"/>
      <c r="K77" s="36">
        <f>IF(OR($I77="",$J77=""),"",IFERROR(IF($J77&gt;$I77,($J77-$I77)*24,""),""))</f>
        <v/>
      </c>
      <c r="L77" s="24" t="n"/>
      <c r="M77" s="25" t="n"/>
      <c r="N77" s="10">
        <f>IF($A77="","",IF(OR($I77="",$J77=""),"Termin fehlt",IF(OR('Parameter'!$B$7="",'Parameter'!$B$8=""),"Parameter fehlt",IFERROR(IF(AND($I77&gt;='Parameter'!$B$7,$J77&lt;='Parameter'!$B$8),"Im Zeitfenster","Außerhalb"),"Prüfen"))))</f>
        <v/>
      </c>
      <c r="O77" s="21">
        <f>IF($A77="","",IF(COUNTIF($A$6:$A$105,$A77)&gt;1,"Doppelte AP-ID",IF(OR($I77="",$J77=""),"Termin fehlt",IF($J77&lt;=$I77,"Ende nicht nach Beginn",IF($N77="Außerhalb","Außerhalb Planfenster",IF($L77&gt;'Parameter'!$B$11,"Einzelbedarf über Kapazität",IF(AND($M77&lt;1,$H77="Abgeschlossen"),"Status und Fortschritt prüfen","OK")))))))</f>
        <v/>
      </c>
    </row>
    <row r="78">
      <c r="A78" s="22" t="n"/>
      <c r="B78" s="22" t="n"/>
      <c r="C78" s="22" t="n"/>
      <c r="D78" s="22" t="n"/>
      <c r="E78" s="22" t="n"/>
      <c r="F78" s="22" t="n"/>
      <c r="G78" s="22" t="n"/>
      <c r="H78" s="22" t="n"/>
      <c r="I78" s="35" t="n"/>
      <c r="J78" s="35" t="n"/>
      <c r="K78" s="33">
        <f>IF(OR($I78="",$J78=""),"",IFERROR(IF($J78&gt;$I78,($J78-$I78)*24,""),""))</f>
        <v/>
      </c>
      <c r="L78" s="24" t="n"/>
      <c r="M78" s="25" t="n"/>
      <c r="N78" s="7">
        <f>IF($A78="","",IF(OR($I78="",$J78=""),"Termin fehlt",IF(OR('Parameter'!$B$7="",'Parameter'!$B$8=""),"Parameter fehlt",IFERROR(IF(AND($I78&gt;='Parameter'!$B$7,$J78&lt;='Parameter'!$B$8),"Im Zeitfenster","Außerhalb"),"Prüfen"))))</f>
        <v/>
      </c>
      <c r="O78" s="20">
        <f>IF($A78="","",IF(COUNTIF($A$6:$A$105,$A78)&gt;1,"Doppelte AP-ID",IF(OR($I78="",$J78=""),"Termin fehlt",IF($J78&lt;=$I78,"Ende nicht nach Beginn",IF($N78="Außerhalb","Außerhalb Planfenster",IF($L78&gt;'Parameter'!$B$11,"Einzelbedarf über Kapazität",IF(AND($M78&lt;1,$H78="Abgeschlossen"),"Status und Fortschritt prüfen","OK")))))))</f>
        <v/>
      </c>
    </row>
    <row r="79">
      <c r="A79" s="22" t="n"/>
      <c r="B79" s="22" t="n"/>
      <c r="C79" s="22" t="n"/>
      <c r="D79" s="22" t="n"/>
      <c r="E79" s="22" t="n"/>
      <c r="F79" s="22" t="n"/>
      <c r="G79" s="22" t="n"/>
      <c r="H79" s="22" t="n"/>
      <c r="I79" s="35" t="n"/>
      <c r="J79" s="35" t="n"/>
      <c r="K79" s="36">
        <f>IF(OR($I79="",$J79=""),"",IFERROR(IF($J79&gt;$I79,($J79-$I79)*24,""),""))</f>
        <v/>
      </c>
      <c r="L79" s="24" t="n"/>
      <c r="M79" s="25" t="n"/>
      <c r="N79" s="10">
        <f>IF($A79="","",IF(OR($I79="",$J79=""),"Termin fehlt",IF(OR('Parameter'!$B$7="",'Parameter'!$B$8=""),"Parameter fehlt",IFERROR(IF(AND($I79&gt;='Parameter'!$B$7,$J79&lt;='Parameter'!$B$8),"Im Zeitfenster","Außerhalb"),"Prüfen"))))</f>
        <v/>
      </c>
      <c r="O79" s="21">
        <f>IF($A79="","",IF(COUNTIF($A$6:$A$105,$A79)&gt;1,"Doppelte AP-ID",IF(OR($I79="",$J79=""),"Termin fehlt",IF($J79&lt;=$I79,"Ende nicht nach Beginn",IF($N79="Außerhalb","Außerhalb Planfenster",IF($L79&gt;'Parameter'!$B$11,"Einzelbedarf über Kapazität",IF(AND($M79&lt;1,$H79="Abgeschlossen"),"Status und Fortschritt prüfen","OK")))))))</f>
        <v/>
      </c>
    </row>
    <row r="80">
      <c r="A80" s="22" t="n"/>
      <c r="B80" s="22" t="n"/>
      <c r="C80" s="22" t="n"/>
      <c r="D80" s="22" t="n"/>
      <c r="E80" s="22" t="n"/>
      <c r="F80" s="22" t="n"/>
      <c r="G80" s="22" t="n"/>
      <c r="H80" s="22" t="n"/>
      <c r="I80" s="35" t="n"/>
      <c r="J80" s="35" t="n"/>
      <c r="K80" s="33">
        <f>IF(OR($I80="",$J80=""),"",IFERROR(IF($J80&gt;$I80,($J80-$I80)*24,""),""))</f>
        <v/>
      </c>
      <c r="L80" s="24" t="n"/>
      <c r="M80" s="25" t="n"/>
      <c r="N80" s="7">
        <f>IF($A80="","",IF(OR($I80="",$J80=""),"Termin fehlt",IF(OR('Parameter'!$B$7="",'Parameter'!$B$8=""),"Parameter fehlt",IFERROR(IF(AND($I80&gt;='Parameter'!$B$7,$J80&lt;='Parameter'!$B$8),"Im Zeitfenster","Außerhalb"),"Prüfen"))))</f>
        <v/>
      </c>
      <c r="O80" s="20">
        <f>IF($A80="","",IF(COUNTIF($A$6:$A$105,$A80)&gt;1,"Doppelte AP-ID",IF(OR($I80="",$J80=""),"Termin fehlt",IF($J80&lt;=$I80,"Ende nicht nach Beginn",IF($N80="Außerhalb","Außerhalb Planfenster",IF($L80&gt;'Parameter'!$B$11,"Einzelbedarf über Kapazität",IF(AND($M80&lt;1,$H80="Abgeschlossen"),"Status und Fortschritt prüfen","OK")))))))</f>
        <v/>
      </c>
    </row>
    <row r="81">
      <c r="A81" s="22" t="n"/>
      <c r="B81" s="22" t="n"/>
      <c r="C81" s="22" t="n"/>
      <c r="D81" s="22" t="n"/>
      <c r="E81" s="22" t="n"/>
      <c r="F81" s="22" t="n"/>
      <c r="G81" s="22" t="n"/>
      <c r="H81" s="22" t="n"/>
      <c r="I81" s="35" t="n"/>
      <c r="J81" s="35" t="n"/>
      <c r="K81" s="36">
        <f>IF(OR($I81="",$J81=""),"",IFERROR(IF($J81&gt;$I81,($J81-$I81)*24,""),""))</f>
        <v/>
      </c>
      <c r="L81" s="24" t="n"/>
      <c r="M81" s="25" t="n"/>
      <c r="N81" s="10">
        <f>IF($A81="","",IF(OR($I81="",$J81=""),"Termin fehlt",IF(OR('Parameter'!$B$7="",'Parameter'!$B$8=""),"Parameter fehlt",IFERROR(IF(AND($I81&gt;='Parameter'!$B$7,$J81&lt;='Parameter'!$B$8),"Im Zeitfenster","Außerhalb"),"Prüfen"))))</f>
        <v/>
      </c>
      <c r="O81" s="21">
        <f>IF($A81="","",IF(COUNTIF($A$6:$A$105,$A81)&gt;1,"Doppelte AP-ID",IF(OR($I81="",$J81=""),"Termin fehlt",IF($J81&lt;=$I81,"Ende nicht nach Beginn",IF($N81="Außerhalb","Außerhalb Planfenster",IF($L81&gt;'Parameter'!$B$11,"Einzelbedarf über Kapazität",IF(AND($M81&lt;1,$H81="Abgeschlossen"),"Status und Fortschritt prüfen","OK")))))))</f>
        <v/>
      </c>
    </row>
    <row r="82">
      <c r="A82" s="22" t="n"/>
      <c r="B82" s="22" t="n"/>
      <c r="C82" s="22" t="n"/>
      <c r="D82" s="22" t="n"/>
      <c r="E82" s="22" t="n"/>
      <c r="F82" s="22" t="n"/>
      <c r="G82" s="22" t="n"/>
      <c r="H82" s="22" t="n"/>
      <c r="I82" s="35" t="n"/>
      <c r="J82" s="35" t="n"/>
      <c r="K82" s="33">
        <f>IF(OR($I82="",$J82=""),"",IFERROR(IF($J82&gt;$I82,($J82-$I82)*24,""),""))</f>
        <v/>
      </c>
      <c r="L82" s="24" t="n"/>
      <c r="M82" s="25" t="n"/>
      <c r="N82" s="7">
        <f>IF($A82="","",IF(OR($I82="",$J82=""),"Termin fehlt",IF(OR('Parameter'!$B$7="",'Parameter'!$B$8=""),"Parameter fehlt",IFERROR(IF(AND($I82&gt;='Parameter'!$B$7,$J82&lt;='Parameter'!$B$8),"Im Zeitfenster","Außerhalb"),"Prüfen"))))</f>
        <v/>
      </c>
      <c r="O82" s="20">
        <f>IF($A82="","",IF(COUNTIF($A$6:$A$105,$A82)&gt;1,"Doppelte AP-ID",IF(OR($I82="",$J82=""),"Termin fehlt",IF($J82&lt;=$I82,"Ende nicht nach Beginn",IF($N82="Außerhalb","Außerhalb Planfenster",IF($L82&gt;'Parameter'!$B$11,"Einzelbedarf über Kapazität",IF(AND($M82&lt;1,$H82="Abgeschlossen"),"Status und Fortschritt prüfen","OK")))))))</f>
        <v/>
      </c>
    </row>
    <row r="83">
      <c r="A83" s="22" t="n"/>
      <c r="B83" s="22" t="n"/>
      <c r="C83" s="22" t="n"/>
      <c r="D83" s="22" t="n"/>
      <c r="E83" s="22" t="n"/>
      <c r="F83" s="22" t="n"/>
      <c r="G83" s="22" t="n"/>
      <c r="H83" s="22" t="n"/>
      <c r="I83" s="35" t="n"/>
      <c r="J83" s="35" t="n"/>
      <c r="K83" s="36">
        <f>IF(OR($I83="",$J83=""),"",IFERROR(IF($J83&gt;$I83,($J83-$I83)*24,""),""))</f>
        <v/>
      </c>
      <c r="L83" s="24" t="n"/>
      <c r="M83" s="25" t="n"/>
      <c r="N83" s="10">
        <f>IF($A83="","",IF(OR($I83="",$J83=""),"Termin fehlt",IF(OR('Parameter'!$B$7="",'Parameter'!$B$8=""),"Parameter fehlt",IFERROR(IF(AND($I83&gt;='Parameter'!$B$7,$J83&lt;='Parameter'!$B$8),"Im Zeitfenster","Außerhalb"),"Prüfen"))))</f>
        <v/>
      </c>
      <c r="O83" s="21">
        <f>IF($A83="","",IF(COUNTIF($A$6:$A$105,$A83)&gt;1,"Doppelte AP-ID",IF(OR($I83="",$J83=""),"Termin fehlt",IF($J83&lt;=$I83,"Ende nicht nach Beginn",IF($N83="Außerhalb","Außerhalb Planfenster",IF($L83&gt;'Parameter'!$B$11,"Einzelbedarf über Kapazität",IF(AND($M83&lt;1,$H83="Abgeschlossen"),"Status und Fortschritt prüfen","OK")))))))</f>
        <v/>
      </c>
    </row>
    <row r="84">
      <c r="A84" s="22" t="n"/>
      <c r="B84" s="22" t="n"/>
      <c r="C84" s="22" t="n"/>
      <c r="D84" s="22" t="n"/>
      <c r="E84" s="22" t="n"/>
      <c r="F84" s="22" t="n"/>
      <c r="G84" s="22" t="n"/>
      <c r="H84" s="22" t="n"/>
      <c r="I84" s="35" t="n"/>
      <c r="J84" s="35" t="n"/>
      <c r="K84" s="33">
        <f>IF(OR($I84="",$J84=""),"",IFERROR(IF($J84&gt;$I84,($J84-$I84)*24,""),""))</f>
        <v/>
      </c>
      <c r="L84" s="24" t="n"/>
      <c r="M84" s="25" t="n"/>
      <c r="N84" s="7">
        <f>IF($A84="","",IF(OR($I84="",$J84=""),"Termin fehlt",IF(OR('Parameter'!$B$7="",'Parameter'!$B$8=""),"Parameter fehlt",IFERROR(IF(AND($I84&gt;='Parameter'!$B$7,$J84&lt;='Parameter'!$B$8),"Im Zeitfenster","Außerhalb"),"Prüfen"))))</f>
        <v/>
      </c>
      <c r="O84" s="20">
        <f>IF($A84="","",IF(COUNTIF($A$6:$A$105,$A84)&gt;1,"Doppelte AP-ID",IF(OR($I84="",$J84=""),"Termin fehlt",IF($J84&lt;=$I84,"Ende nicht nach Beginn",IF($N84="Außerhalb","Außerhalb Planfenster",IF($L84&gt;'Parameter'!$B$11,"Einzelbedarf über Kapazität",IF(AND($M84&lt;1,$H84="Abgeschlossen"),"Status und Fortschritt prüfen","OK")))))))</f>
        <v/>
      </c>
    </row>
    <row r="85">
      <c r="A85" s="22" t="n"/>
      <c r="B85" s="22" t="n"/>
      <c r="C85" s="22" t="n"/>
      <c r="D85" s="22" t="n"/>
      <c r="E85" s="22" t="n"/>
      <c r="F85" s="22" t="n"/>
      <c r="G85" s="22" t="n"/>
      <c r="H85" s="22" t="n"/>
      <c r="I85" s="35" t="n"/>
      <c r="J85" s="35" t="n"/>
      <c r="K85" s="36">
        <f>IF(OR($I85="",$J85=""),"",IFERROR(IF($J85&gt;$I85,($J85-$I85)*24,""),""))</f>
        <v/>
      </c>
      <c r="L85" s="24" t="n"/>
      <c r="M85" s="25" t="n"/>
      <c r="N85" s="10">
        <f>IF($A85="","",IF(OR($I85="",$J85=""),"Termin fehlt",IF(OR('Parameter'!$B$7="",'Parameter'!$B$8=""),"Parameter fehlt",IFERROR(IF(AND($I85&gt;='Parameter'!$B$7,$J85&lt;='Parameter'!$B$8),"Im Zeitfenster","Außerhalb"),"Prüfen"))))</f>
        <v/>
      </c>
      <c r="O85" s="21">
        <f>IF($A85="","",IF(COUNTIF($A$6:$A$105,$A85)&gt;1,"Doppelte AP-ID",IF(OR($I85="",$J85=""),"Termin fehlt",IF($J85&lt;=$I85,"Ende nicht nach Beginn",IF($N85="Außerhalb","Außerhalb Planfenster",IF($L85&gt;'Parameter'!$B$11,"Einzelbedarf über Kapazität",IF(AND($M85&lt;1,$H85="Abgeschlossen"),"Status und Fortschritt prüfen","OK")))))))</f>
        <v/>
      </c>
    </row>
    <row r="86">
      <c r="A86" s="22" t="n"/>
      <c r="B86" s="22" t="n"/>
      <c r="C86" s="22" t="n"/>
      <c r="D86" s="22" t="n"/>
      <c r="E86" s="22" t="n"/>
      <c r="F86" s="22" t="n"/>
      <c r="G86" s="22" t="n"/>
      <c r="H86" s="22" t="n"/>
      <c r="I86" s="35" t="n"/>
      <c r="J86" s="35" t="n"/>
      <c r="K86" s="33">
        <f>IF(OR($I86="",$J86=""),"",IFERROR(IF($J86&gt;$I86,($J86-$I86)*24,""),""))</f>
        <v/>
      </c>
      <c r="L86" s="24" t="n"/>
      <c r="M86" s="25" t="n"/>
      <c r="N86" s="7">
        <f>IF($A86="","",IF(OR($I86="",$J86=""),"Termin fehlt",IF(OR('Parameter'!$B$7="",'Parameter'!$B$8=""),"Parameter fehlt",IFERROR(IF(AND($I86&gt;='Parameter'!$B$7,$J86&lt;='Parameter'!$B$8),"Im Zeitfenster","Außerhalb"),"Prüfen"))))</f>
        <v/>
      </c>
      <c r="O86" s="20">
        <f>IF($A86="","",IF(COUNTIF($A$6:$A$105,$A86)&gt;1,"Doppelte AP-ID",IF(OR($I86="",$J86=""),"Termin fehlt",IF($J86&lt;=$I86,"Ende nicht nach Beginn",IF($N86="Außerhalb","Außerhalb Planfenster",IF($L86&gt;'Parameter'!$B$11,"Einzelbedarf über Kapazität",IF(AND($M86&lt;1,$H86="Abgeschlossen"),"Status und Fortschritt prüfen","OK")))))))</f>
        <v/>
      </c>
    </row>
    <row r="87">
      <c r="A87" s="22" t="n"/>
      <c r="B87" s="22" t="n"/>
      <c r="C87" s="22" t="n"/>
      <c r="D87" s="22" t="n"/>
      <c r="E87" s="22" t="n"/>
      <c r="F87" s="22" t="n"/>
      <c r="G87" s="22" t="n"/>
      <c r="H87" s="22" t="n"/>
      <c r="I87" s="35" t="n"/>
      <c r="J87" s="35" t="n"/>
      <c r="K87" s="36">
        <f>IF(OR($I87="",$J87=""),"",IFERROR(IF($J87&gt;$I87,($J87-$I87)*24,""),""))</f>
        <v/>
      </c>
      <c r="L87" s="24" t="n"/>
      <c r="M87" s="25" t="n"/>
      <c r="N87" s="10">
        <f>IF($A87="","",IF(OR($I87="",$J87=""),"Termin fehlt",IF(OR('Parameter'!$B$7="",'Parameter'!$B$8=""),"Parameter fehlt",IFERROR(IF(AND($I87&gt;='Parameter'!$B$7,$J87&lt;='Parameter'!$B$8),"Im Zeitfenster","Außerhalb"),"Prüfen"))))</f>
        <v/>
      </c>
      <c r="O87" s="21">
        <f>IF($A87="","",IF(COUNTIF($A$6:$A$105,$A87)&gt;1,"Doppelte AP-ID",IF(OR($I87="",$J87=""),"Termin fehlt",IF($J87&lt;=$I87,"Ende nicht nach Beginn",IF($N87="Außerhalb","Außerhalb Planfenster",IF($L87&gt;'Parameter'!$B$11,"Einzelbedarf über Kapazität",IF(AND($M87&lt;1,$H87="Abgeschlossen"),"Status und Fortschritt prüfen","OK")))))))</f>
        <v/>
      </c>
    </row>
    <row r="88">
      <c r="A88" s="22" t="n"/>
      <c r="B88" s="22" t="n"/>
      <c r="C88" s="22" t="n"/>
      <c r="D88" s="22" t="n"/>
      <c r="E88" s="22" t="n"/>
      <c r="F88" s="22" t="n"/>
      <c r="G88" s="22" t="n"/>
      <c r="H88" s="22" t="n"/>
      <c r="I88" s="35" t="n"/>
      <c r="J88" s="35" t="n"/>
      <c r="K88" s="33">
        <f>IF(OR($I88="",$J88=""),"",IFERROR(IF($J88&gt;$I88,($J88-$I88)*24,""),""))</f>
        <v/>
      </c>
      <c r="L88" s="24" t="n"/>
      <c r="M88" s="25" t="n"/>
      <c r="N88" s="7">
        <f>IF($A88="","",IF(OR($I88="",$J88=""),"Termin fehlt",IF(OR('Parameter'!$B$7="",'Parameter'!$B$8=""),"Parameter fehlt",IFERROR(IF(AND($I88&gt;='Parameter'!$B$7,$J88&lt;='Parameter'!$B$8),"Im Zeitfenster","Außerhalb"),"Prüfen"))))</f>
        <v/>
      </c>
      <c r="O88" s="20">
        <f>IF($A88="","",IF(COUNTIF($A$6:$A$105,$A88)&gt;1,"Doppelte AP-ID",IF(OR($I88="",$J88=""),"Termin fehlt",IF($J88&lt;=$I88,"Ende nicht nach Beginn",IF($N88="Außerhalb","Außerhalb Planfenster",IF($L88&gt;'Parameter'!$B$11,"Einzelbedarf über Kapazität",IF(AND($M88&lt;1,$H88="Abgeschlossen"),"Status und Fortschritt prüfen","OK")))))))</f>
        <v/>
      </c>
    </row>
    <row r="89">
      <c r="A89" s="22" t="n"/>
      <c r="B89" s="22" t="n"/>
      <c r="C89" s="22" t="n"/>
      <c r="D89" s="22" t="n"/>
      <c r="E89" s="22" t="n"/>
      <c r="F89" s="22" t="n"/>
      <c r="G89" s="22" t="n"/>
      <c r="H89" s="22" t="n"/>
      <c r="I89" s="35" t="n"/>
      <c r="J89" s="35" t="n"/>
      <c r="K89" s="36">
        <f>IF(OR($I89="",$J89=""),"",IFERROR(IF($J89&gt;$I89,($J89-$I89)*24,""),""))</f>
        <v/>
      </c>
      <c r="L89" s="24" t="n"/>
      <c r="M89" s="25" t="n"/>
      <c r="N89" s="10">
        <f>IF($A89="","",IF(OR($I89="",$J89=""),"Termin fehlt",IF(OR('Parameter'!$B$7="",'Parameter'!$B$8=""),"Parameter fehlt",IFERROR(IF(AND($I89&gt;='Parameter'!$B$7,$J89&lt;='Parameter'!$B$8),"Im Zeitfenster","Außerhalb"),"Prüfen"))))</f>
        <v/>
      </c>
      <c r="O89" s="21">
        <f>IF($A89="","",IF(COUNTIF($A$6:$A$105,$A89)&gt;1,"Doppelte AP-ID",IF(OR($I89="",$J89=""),"Termin fehlt",IF($J89&lt;=$I89,"Ende nicht nach Beginn",IF($N89="Außerhalb","Außerhalb Planfenster",IF($L89&gt;'Parameter'!$B$11,"Einzelbedarf über Kapazität",IF(AND($M89&lt;1,$H89="Abgeschlossen"),"Status und Fortschritt prüfen","OK")))))))</f>
        <v/>
      </c>
    </row>
    <row r="90">
      <c r="A90" s="22" t="n"/>
      <c r="B90" s="22" t="n"/>
      <c r="C90" s="22" t="n"/>
      <c r="D90" s="22" t="n"/>
      <c r="E90" s="22" t="n"/>
      <c r="F90" s="22" t="n"/>
      <c r="G90" s="22" t="n"/>
      <c r="H90" s="22" t="n"/>
      <c r="I90" s="35" t="n"/>
      <c r="J90" s="35" t="n"/>
      <c r="K90" s="33">
        <f>IF(OR($I90="",$J90=""),"",IFERROR(IF($J90&gt;$I90,($J90-$I90)*24,""),""))</f>
        <v/>
      </c>
      <c r="L90" s="24" t="n"/>
      <c r="M90" s="25" t="n"/>
      <c r="N90" s="7">
        <f>IF($A90="","",IF(OR($I90="",$J90=""),"Termin fehlt",IF(OR('Parameter'!$B$7="",'Parameter'!$B$8=""),"Parameter fehlt",IFERROR(IF(AND($I90&gt;='Parameter'!$B$7,$J90&lt;='Parameter'!$B$8),"Im Zeitfenster","Außerhalb"),"Prüfen"))))</f>
        <v/>
      </c>
      <c r="O90" s="20">
        <f>IF($A90="","",IF(COUNTIF($A$6:$A$105,$A90)&gt;1,"Doppelte AP-ID",IF(OR($I90="",$J90=""),"Termin fehlt",IF($J90&lt;=$I90,"Ende nicht nach Beginn",IF($N90="Außerhalb","Außerhalb Planfenster",IF($L90&gt;'Parameter'!$B$11,"Einzelbedarf über Kapazität",IF(AND($M90&lt;1,$H90="Abgeschlossen"),"Status und Fortschritt prüfen","OK")))))))</f>
        <v/>
      </c>
    </row>
    <row r="91">
      <c r="A91" s="22" t="n"/>
      <c r="B91" s="22" t="n"/>
      <c r="C91" s="22" t="n"/>
      <c r="D91" s="22" t="n"/>
      <c r="E91" s="22" t="n"/>
      <c r="F91" s="22" t="n"/>
      <c r="G91" s="22" t="n"/>
      <c r="H91" s="22" t="n"/>
      <c r="I91" s="35" t="n"/>
      <c r="J91" s="35" t="n"/>
      <c r="K91" s="36">
        <f>IF(OR($I91="",$J91=""),"",IFERROR(IF($J91&gt;$I91,($J91-$I91)*24,""),""))</f>
        <v/>
      </c>
      <c r="L91" s="24" t="n"/>
      <c r="M91" s="25" t="n"/>
      <c r="N91" s="10">
        <f>IF($A91="","",IF(OR($I91="",$J91=""),"Termin fehlt",IF(OR('Parameter'!$B$7="",'Parameter'!$B$8=""),"Parameter fehlt",IFERROR(IF(AND($I91&gt;='Parameter'!$B$7,$J91&lt;='Parameter'!$B$8),"Im Zeitfenster","Außerhalb"),"Prüfen"))))</f>
        <v/>
      </c>
      <c r="O91" s="21">
        <f>IF($A91="","",IF(COUNTIF($A$6:$A$105,$A91)&gt;1,"Doppelte AP-ID",IF(OR($I91="",$J91=""),"Termin fehlt",IF($J91&lt;=$I91,"Ende nicht nach Beginn",IF($N91="Außerhalb","Außerhalb Planfenster",IF($L91&gt;'Parameter'!$B$11,"Einzelbedarf über Kapazität",IF(AND($M91&lt;1,$H91="Abgeschlossen"),"Status und Fortschritt prüfen","OK")))))))</f>
        <v/>
      </c>
    </row>
    <row r="92">
      <c r="A92" s="22" t="n"/>
      <c r="B92" s="22" t="n"/>
      <c r="C92" s="22" t="n"/>
      <c r="D92" s="22" t="n"/>
      <c r="E92" s="22" t="n"/>
      <c r="F92" s="22" t="n"/>
      <c r="G92" s="22" t="n"/>
      <c r="H92" s="22" t="n"/>
      <c r="I92" s="35" t="n"/>
      <c r="J92" s="35" t="n"/>
      <c r="K92" s="33">
        <f>IF(OR($I92="",$J92=""),"",IFERROR(IF($J92&gt;$I92,($J92-$I92)*24,""),""))</f>
        <v/>
      </c>
      <c r="L92" s="24" t="n"/>
      <c r="M92" s="25" t="n"/>
      <c r="N92" s="7">
        <f>IF($A92="","",IF(OR($I92="",$J92=""),"Termin fehlt",IF(OR('Parameter'!$B$7="",'Parameter'!$B$8=""),"Parameter fehlt",IFERROR(IF(AND($I92&gt;='Parameter'!$B$7,$J92&lt;='Parameter'!$B$8),"Im Zeitfenster","Außerhalb"),"Prüfen"))))</f>
        <v/>
      </c>
      <c r="O92" s="20">
        <f>IF($A92="","",IF(COUNTIF($A$6:$A$105,$A92)&gt;1,"Doppelte AP-ID",IF(OR($I92="",$J92=""),"Termin fehlt",IF($J92&lt;=$I92,"Ende nicht nach Beginn",IF($N92="Außerhalb","Außerhalb Planfenster",IF($L92&gt;'Parameter'!$B$11,"Einzelbedarf über Kapazität",IF(AND($M92&lt;1,$H92="Abgeschlossen"),"Status und Fortschritt prüfen","OK")))))))</f>
        <v/>
      </c>
    </row>
    <row r="93">
      <c r="A93" s="22" t="n"/>
      <c r="B93" s="22" t="n"/>
      <c r="C93" s="22" t="n"/>
      <c r="D93" s="22" t="n"/>
      <c r="E93" s="22" t="n"/>
      <c r="F93" s="22" t="n"/>
      <c r="G93" s="22" t="n"/>
      <c r="H93" s="22" t="n"/>
      <c r="I93" s="35" t="n"/>
      <c r="J93" s="35" t="n"/>
      <c r="K93" s="36">
        <f>IF(OR($I93="",$J93=""),"",IFERROR(IF($J93&gt;$I93,($J93-$I93)*24,""),""))</f>
        <v/>
      </c>
      <c r="L93" s="24" t="n"/>
      <c r="M93" s="25" t="n"/>
      <c r="N93" s="10">
        <f>IF($A93="","",IF(OR($I93="",$J93=""),"Termin fehlt",IF(OR('Parameter'!$B$7="",'Parameter'!$B$8=""),"Parameter fehlt",IFERROR(IF(AND($I93&gt;='Parameter'!$B$7,$J93&lt;='Parameter'!$B$8),"Im Zeitfenster","Außerhalb"),"Prüfen"))))</f>
        <v/>
      </c>
      <c r="O93" s="21">
        <f>IF($A93="","",IF(COUNTIF($A$6:$A$105,$A93)&gt;1,"Doppelte AP-ID",IF(OR($I93="",$J93=""),"Termin fehlt",IF($J93&lt;=$I93,"Ende nicht nach Beginn",IF($N93="Außerhalb","Außerhalb Planfenster",IF($L93&gt;'Parameter'!$B$11,"Einzelbedarf über Kapazität",IF(AND($M93&lt;1,$H93="Abgeschlossen"),"Status und Fortschritt prüfen","OK")))))))</f>
        <v/>
      </c>
    </row>
    <row r="94">
      <c r="A94" s="22" t="n"/>
      <c r="B94" s="22" t="n"/>
      <c r="C94" s="22" t="n"/>
      <c r="D94" s="22" t="n"/>
      <c r="E94" s="22" t="n"/>
      <c r="F94" s="22" t="n"/>
      <c r="G94" s="22" t="n"/>
      <c r="H94" s="22" t="n"/>
      <c r="I94" s="35" t="n"/>
      <c r="J94" s="35" t="n"/>
      <c r="K94" s="33">
        <f>IF(OR($I94="",$J94=""),"",IFERROR(IF($J94&gt;$I94,($J94-$I94)*24,""),""))</f>
        <v/>
      </c>
      <c r="L94" s="24" t="n"/>
      <c r="M94" s="25" t="n"/>
      <c r="N94" s="7">
        <f>IF($A94="","",IF(OR($I94="",$J94=""),"Termin fehlt",IF(OR('Parameter'!$B$7="",'Parameter'!$B$8=""),"Parameter fehlt",IFERROR(IF(AND($I94&gt;='Parameter'!$B$7,$J94&lt;='Parameter'!$B$8),"Im Zeitfenster","Außerhalb"),"Prüfen"))))</f>
        <v/>
      </c>
      <c r="O94" s="20">
        <f>IF($A94="","",IF(COUNTIF($A$6:$A$105,$A94)&gt;1,"Doppelte AP-ID",IF(OR($I94="",$J94=""),"Termin fehlt",IF($J94&lt;=$I94,"Ende nicht nach Beginn",IF($N94="Außerhalb","Außerhalb Planfenster",IF($L94&gt;'Parameter'!$B$11,"Einzelbedarf über Kapazität",IF(AND($M94&lt;1,$H94="Abgeschlossen"),"Status und Fortschritt prüfen","OK")))))))</f>
        <v/>
      </c>
    </row>
    <row r="95">
      <c r="A95" s="22" t="n"/>
      <c r="B95" s="22" t="n"/>
      <c r="C95" s="22" t="n"/>
      <c r="D95" s="22" t="n"/>
      <c r="E95" s="22" t="n"/>
      <c r="F95" s="22" t="n"/>
      <c r="G95" s="22" t="n"/>
      <c r="H95" s="22" t="n"/>
      <c r="I95" s="35" t="n"/>
      <c r="J95" s="35" t="n"/>
      <c r="K95" s="36">
        <f>IF(OR($I95="",$J95=""),"",IFERROR(IF($J95&gt;$I95,($J95-$I95)*24,""),""))</f>
        <v/>
      </c>
      <c r="L95" s="24" t="n"/>
      <c r="M95" s="25" t="n"/>
      <c r="N95" s="10">
        <f>IF($A95="","",IF(OR($I95="",$J95=""),"Termin fehlt",IF(OR('Parameter'!$B$7="",'Parameter'!$B$8=""),"Parameter fehlt",IFERROR(IF(AND($I95&gt;='Parameter'!$B$7,$J95&lt;='Parameter'!$B$8),"Im Zeitfenster","Außerhalb"),"Prüfen"))))</f>
        <v/>
      </c>
      <c r="O95" s="21">
        <f>IF($A95="","",IF(COUNTIF($A$6:$A$105,$A95)&gt;1,"Doppelte AP-ID",IF(OR($I95="",$J95=""),"Termin fehlt",IF($J95&lt;=$I95,"Ende nicht nach Beginn",IF($N95="Außerhalb","Außerhalb Planfenster",IF($L95&gt;'Parameter'!$B$11,"Einzelbedarf über Kapazität",IF(AND($M95&lt;1,$H95="Abgeschlossen"),"Status und Fortschritt prüfen","OK")))))))</f>
        <v/>
      </c>
    </row>
    <row r="96">
      <c r="A96" s="22" t="n"/>
      <c r="B96" s="22" t="n"/>
      <c r="C96" s="22" t="n"/>
      <c r="D96" s="22" t="n"/>
      <c r="E96" s="22" t="n"/>
      <c r="F96" s="22" t="n"/>
      <c r="G96" s="22" t="n"/>
      <c r="H96" s="22" t="n"/>
      <c r="I96" s="35" t="n"/>
      <c r="J96" s="35" t="n"/>
      <c r="K96" s="33">
        <f>IF(OR($I96="",$J96=""),"",IFERROR(IF($J96&gt;$I96,($J96-$I96)*24,""),""))</f>
        <v/>
      </c>
      <c r="L96" s="24" t="n"/>
      <c r="M96" s="25" t="n"/>
      <c r="N96" s="7">
        <f>IF($A96="","",IF(OR($I96="",$J96=""),"Termin fehlt",IF(OR('Parameter'!$B$7="",'Parameter'!$B$8=""),"Parameter fehlt",IFERROR(IF(AND($I96&gt;='Parameter'!$B$7,$J96&lt;='Parameter'!$B$8),"Im Zeitfenster","Außerhalb"),"Prüfen"))))</f>
        <v/>
      </c>
      <c r="O96" s="20">
        <f>IF($A96="","",IF(COUNTIF($A$6:$A$105,$A96)&gt;1,"Doppelte AP-ID",IF(OR($I96="",$J96=""),"Termin fehlt",IF($J96&lt;=$I96,"Ende nicht nach Beginn",IF($N96="Außerhalb","Außerhalb Planfenster",IF($L96&gt;'Parameter'!$B$11,"Einzelbedarf über Kapazität",IF(AND($M96&lt;1,$H96="Abgeschlossen"),"Status und Fortschritt prüfen","OK")))))))</f>
        <v/>
      </c>
    </row>
    <row r="97">
      <c r="A97" s="22" t="n"/>
      <c r="B97" s="22" t="n"/>
      <c r="C97" s="22" t="n"/>
      <c r="D97" s="22" t="n"/>
      <c r="E97" s="22" t="n"/>
      <c r="F97" s="22" t="n"/>
      <c r="G97" s="22" t="n"/>
      <c r="H97" s="22" t="n"/>
      <c r="I97" s="35" t="n"/>
      <c r="J97" s="35" t="n"/>
      <c r="K97" s="36">
        <f>IF(OR($I97="",$J97=""),"",IFERROR(IF($J97&gt;$I97,($J97-$I97)*24,""),""))</f>
        <v/>
      </c>
      <c r="L97" s="24" t="n"/>
      <c r="M97" s="25" t="n"/>
      <c r="N97" s="10">
        <f>IF($A97="","",IF(OR($I97="",$J97=""),"Termin fehlt",IF(OR('Parameter'!$B$7="",'Parameter'!$B$8=""),"Parameter fehlt",IFERROR(IF(AND($I97&gt;='Parameter'!$B$7,$J97&lt;='Parameter'!$B$8),"Im Zeitfenster","Außerhalb"),"Prüfen"))))</f>
        <v/>
      </c>
      <c r="O97" s="21">
        <f>IF($A97="","",IF(COUNTIF($A$6:$A$105,$A97)&gt;1,"Doppelte AP-ID",IF(OR($I97="",$J97=""),"Termin fehlt",IF($J97&lt;=$I97,"Ende nicht nach Beginn",IF($N97="Außerhalb","Außerhalb Planfenster",IF($L97&gt;'Parameter'!$B$11,"Einzelbedarf über Kapazität",IF(AND($M97&lt;1,$H97="Abgeschlossen"),"Status und Fortschritt prüfen","OK")))))))</f>
        <v/>
      </c>
    </row>
    <row r="98">
      <c r="A98" s="22" t="n"/>
      <c r="B98" s="22" t="n"/>
      <c r="C98" s="22" t="n"/>
      <c r="D98" s="22" t="n"/>
      <c r="E98" s="22" t="n"/>
      <c r="F98" s="22" t="n"/>
      <c r="G98" s="22" t="n"/>
      <c r="H98" s="22" t="n"/>
      <c r="I98" s="35" t="n"/>
      <c r="J98" s="35" t="n"/>
      <c r="K98" s="33">
        <f>IF(OR($I98="",$J98=""),"",IFERROR(IF($J98&gt;$I98,($J98-$I98)*24,""),""))</f>
        <v/>
      </c>
      <c r="L98" s="24" t="n"/>
      <c r="M98" s="25" t="n"/>
      <c r="N98" s="7">
        <f>IF($A98="","",IF(OR($I98="",$J98=""),"Termin fehlt",IF(OR('Parameter'!$B$7="",'Parameter'!$B$8=""),"Parameter fehlt",IFERROR(IF(AND($I98&gt;='Parameter'!$B$7,$J98&lt;='Parameter'!$B$8),"Im Zeitfenster","Außerhalb"),"Prüfen"))))</f>
        <v/>
      </c>
      <c r="O98" s="20">
        <f>IF($A98="","",IF(COUNTIF($A$6:$A$105,$A98)&gt;1,"Doppelte AP-ID",IF(OR($I98="",$J98=""),"Termin fehlt",IF($J98&lt;=$I98,"Ende nicht nach Beginn",IF($N98="Außerhalb","Außerhalb Planfenster",IF($L98&gt;'Parameter'!$B$11,"Einzelbedarf über Kapazität",IF(AND($M98&lt;1,$H98="Abgeschlossen"),"Status und Fortschritt prüfen","OK")))))))</f>
        <v/>
      </c>
    </row>
    <row r="99">
      <c r="A99" s="22" t="n"/>
      <c r="B99" s="22" t="n"/>
      <c r="C99" s="22" t="n"/>
      <c r="D99" s="22" t="n"/>
      <c r="E99" s="22" t="n"/>
      <c r="F99" s="22" t="n"/>
      <c r="G99" s="22" t="n"/>
      <c r="H99" s="22" t="n"/>
      <c r="I99" s="35" t="n"/>
      <c r="J99" s="35" t="n"/>
      <c r="K99" s="36">
        <f>IF(OR($I99="",$J99=""),"",IFERROR(IF($J99&gt;$I99,($J99-$I99)*24,""),""))</f>
        <v/>
      </c>
      <c r="L99" s="24" t="n"/>
      <c r="M99" s="25" t="n"/>
      <c r="N99" s="10">
        <f>IF($A99="","",IF(OR($I99="",$J99=""),"Termin fehlt",IF(OR('Parameter'!$B$7="",'Parameter'!$B$8=""),"Parameter fehlt",IFERROR(IF(AND($I99&gt;='Parameter'!$B$7,$J99&lt;='Parameter'!$B$8),"Im Zeitfenster","Außerhalb"),"Prüfen"))))</f>
        <v/>
      </c>
      <c r="O99" s="21">
        <f>IF($A99="","",IF(COUNTIF($A$6:$A$105,$A99)&gt;1,"Doppelte AP-ID",IF(OR($I99="",$J99=""),"Termin fehlt",IF($J99&lt;=$I99,"Ende nicht nach Beginn",IF($N99="Außerhalb","Außerhalb Planfenster",IF($L99&gt;'Parameter'!$B$11,"Einzelbedarf über Kapazität",IF(AND($M99&lt;1,$H99="Abgeschlossen"),"Status und Fortschritt prüfen","OK")))))))</f>
        <v/>
      </c>
    </row>
    <row r="100">
      <c r="A100" s="22" t="n"/>
      <c r="B100" s="22" t="n"/>
      <c r="C100" s="22" t="n"/>
      <c r="D100" s="22" t="n"/>
      <c r="E100" s="22" t="n"/>
      <c r="F100" s="22" t="n"/>
      <c r="G100" s="22" t="n"/>
      <c r="H100" s="22" t="n"/>
      <c r="I100" s="35" t="n"/>
      <c r="J100" s="35" t="n"/>
      <c r="K100" s="33">
        <f>IF(OR($I100="",$J100=""),"",IFERROR(IF($J100&gt;$I100,($J100-$I100)*24,""),""))</f>
        <v/>
      </c>
      <c r="L100" s="24" t="n"/>
      <c r="M100" s="25" t="n"/>
      <c r="N100" s="7">
        <f>IF($A100="","",IF(OR($I100="",$J100=""),"Termin fehlt",IF(OR('Parameter'!$B$7="",'Parameter'!$B$8=""),"Parameter fehlt",IFERROR(IF(AND($I100&gt;='Parameter'!$B$7,$J100&lt;='Parameter'!$B$8),"Im Zeitfenster","Außerhalb"),"Prüfen"))))</f>
        <v/>
      </c>
      <c r="O100" s="20">
        <f>IF($A100="","",IF(COUNTIF($A$6:$A$105,$A100)&gt;1,"Doppelte AP-ID",IF(OR($I100="",$J100=""),"Termin fehlt",IF($J100&lt;=$I100,"Ende nicht nach Beginn",IF($N100="Außerhalb","Außerhalb Planfenster",IF($L100&gt;'Parameter'!$B$11,"Einzelbedarf über Kapazität",IF(AND($M100&lt;1,$H100="Abgeschlossen"),"Status und Fortschritt prüfen","OK")))))))</f>
        <v/>
      </c>
    </row>
    <row r="101">
      <c r="A101" s="22" t="n"/>
      <c r="B101" s="22" t="n"/>
      <c r="C101" s="22" t="n"/>
      <c r="D101" s="22" t="n"/>
      <c r="E101" s="22" t="n"/>
      <c r="F101" s="22" t="n"/>
      <c r="G101" s="22" t="n"/>
      <c r="H101" s="22" t="n"/>
      <c r="I101" s="35" t="n"/>
      <c r="J101" s="35" t="n"/>
      <c r="K101" s="36">
        <f>IF(OR($I101="",$J101=""),"",IFERROR(IF($J101&gt;$I101,($J101-$I101)*24,""),""))</f>
        <v/>
      </c>
      <c r="L101" s="24" t="n"/>
      <c r="M101" s="25" t="n"/>
      <c r="N101" s="10">
        <f>IF($A101="","",IF(OR($I101="",$J101=""),"Termin fehlt",IF(OR('Parameter'!$B$7="",'Parameter'!$B$8=""),"Parameter fehlt",IFERROR(IF(AND($I101&gt;='Parameter'!$B$7,$J101&lt;='Parameter'!$B$8),"Im Zeitfenster","Außerhalb"),"Prüfen"))))</f>
        <v/>
      </c>
      <c r="O101" s="21">
        <f>IF($A101="","",IF(COUNTIF($A$6:$A$105,$A101)&gt;1,"Doppelte AP-ID",IF(OR($I101="",$J101=""),"Termin fehlt",IF($J101&lt;=$I101,"Ende nicht nach Beginn",IF($N101="Außerhalb","Außerhalb Planfenster",IF($L101&gt;'Parameter'!$B$11,"Einzelbedarf über Kapazität",IF(AND($M101&lt;1,$H101="Abgeschlossen"),"Status und Fortschritt prüfen","OK")))))))</f>
        <v/>
      </c>
    </row>
    <row r="102">
      <c r="A102" s="22" t="n"/>
      <c r="B102" s="22" t="n"/>
      <c r="C102" s="22" t="n"/>
      <c r="D102" s="22" t="n"/>
      <c r="E102" s="22" t="n"/>
      <c r="F102" s="22" t="n"/>
      <c r="G102" s="22" t="n"/>
      <c r="H102" s="22" t="n"/>
      <c r="I102" s="35" t="n"/>
      <c r="J102" s="35" t="n"/>
      <c r="K102" s="33">
        <f>IF(OR($I102="",$J102=""),"",IFERROR(IF($J102&gt;$I102,($J102-$I102)*24,""),""))</f>
        <v/>
      </c>
      <c r="L102" s="24" t="n"/>
      <c r="M102" s="25" t="n"/>
      <c r="N102" s="7">
        <f>IF($A102="","",IF(OR($I102="",$J102=""),"Termin fehlt",IF(OR('Parameter'!$B$7="",'Parameter'!$B$8=""),"Parameter fehlt",IFERROR(IF(AND($I102&gt;='Parameter'!$B$7,$J102&lt;='Parameter'!$B$8),"Im Zeitfenster","Außerhalb"),"Prüfen"))))</f>
        <v/>
      </c>
      <c r="O102" s="20">
        <f>IF($A102="","",IF(COUNTIF($A$6:$A$105,$A102)&gt;1,"Doppelte AP-ID",IF(OR($I102="",$J102=""),"Termin fehlt",IF($J102&lt;=$I102,"Ende nicht nach Beginn",IF($N102="Außerhalb","Außerhalb Planfenster",IF($L102&gt;'Parameter'!$B$11,"Einzelbedarf über Kapazität",IF(AND($M102&lt;1,$H102="Abgeschlossen"),"Status und Fortschritt prüfen","OK")))))))</f>
        <v/>
      </c>
    </row>
    <row r="103">
      <c r="A103" s="22" t="n"/>
      <c r="B103" s="22" t="n"/>
      <c r="C103" s="22" t="n"/>
      <c r="D103" s="22" t="n"/>
      <c r="E103" s="22" t="n"/>
      <c r="F103" s="22" t="n"/>
      <c r="G103" s="22" t="n"/>
      <c r="H103" s="22" t="n"/>
      <c r="I103" s="35" t="n"/>
      <c r="J103" s="35" t="n"/>
      <c r="K103" s="36">
        <f>IF(OR($I103="",$J103=""),"",IFERROR(IF($J103&gt;$I103,($J103-$I103)*24,""),""))</f>
        <v/>
      </c>
      <c r="L103" s="24" t="n"/>
      <c r="M103" s="25" t="n"/>
      <c r="N103" s="10">
        <f>IF($A103="","",IF(OR($I103="",$J103=""),"Termin fehlt",IF(OR('Parameter'!$B$7="",'Parameter'!$B$8=""),"Parameter fehlt",IFERROR(IF(AND($I103&gt;='Parameter'!$B$7,$J103&lt;='Parameter'!$B$8),"Im Zeitfenster","Außerhalb"),"Prüfen"))))</f>
        <v/>
      </c>
      <c r="O103" s="21">
        <f>IF($A103="","",IF(COUNTIF($A$6:$A$105,$A103)&gt;1,"Doppelte AP-ID",IF(OR($I103="",$J103=""),"Termin fehlt",IF($J103&lt;=$I103,"Ende nicht nach Beginn",IF($N103="Außerhalb","Außerhalb Planfenster",IF($L103&gt;'Parameter'!$B$11,"Einzelbedarf über Kapazität",IF(AND($M103&lt;1,$H103="Abgeschlossen"),"Status und Fortschritt prüfen","OK")))))))</f>
        <v/>
      </c>
    </row>
    <row r="104">
      <c r="A104" s="22" t="n"/>
      <c r="B104" s="22" t="n"/>
      <c r="C104" s="22" t="n"/>
      <c r="D104" s="22" t="n"/>
      <c r="E104" s="22" t="n"/>
      <c r="F104" s="22" t="n"/>
      <c r="G104" s="22" t="n"/>
      <c r="H104" s="22" t="n"/>
      <c r="I104" s="35" t="n"/>
      <c r="J104" s="35" t="n"/>
      <c r="K104" s="33">
        <f>IF(OR($I104="",$J104=""),"",IFERROR(IF($J104&gt;$I104,($J104-$I104)*24,""),""))</f>
        <v/>
      </c>
      <c r="L104" s="24" t="n"/>
      <c r="M104" s="25" t="n"/>
      <c r="N104" s="7">
        <f>IF($A104="","",IF(OR($I104="",$J104=""),"Termin fehlt",IF(OR('Parameter'!$B$7="",'Parameter'!$B$8=""),"Parameter fehlt",IFERROR(IF(AND($I104&gt;='Parameter'!$B$7,$J104&lt;='Parameter'!$B$8),"Im Zeitfenster","Außerhalb"),"Prüfen"))))</f>
        <v/>
      </c>
      <c r="O104" s="20">
        <f>IF($A104="","",IF(COUNTIF($A$6:$A$105,$A104)&gt;1,"Doppelte AP-ID",IF(OR($I104="",$J104=""),"Termin fehlt",IF($J104&lt;=$I104,"Ende nicht nach Beginn",IF($N104="Außerhalb","Außerhalb Planfenster",IF($L104&gt;'Parameter'!$B$11,"Einzelbedarf über Kapazität",IF(AND($M104&lt;1,$H104="Abgeschlossen"),"Status und Fortschritt prüfen","OK")))))))</f>
        <v/>
      </c>
    </row>
    <row r="105">
      <c r="A105" s="22" t="n"/>
      <c r="B105" s="22" t="n"/>
      <c r="C105" s="22" t="n"/>
      <c r="D105" s="22" t="n"/>
      <c r="E105" s="22" t="n"/>
      <c r="F105" s="22" t="n"/>
      <c r="G105" s="22" t="n"/>
      <c r="H105" s="22" t="n"/>
      <c r="I105" s="35" t="n"/>
      <c r="J105" s="35" t="n"/>
      <c r="K105" s="36">
        <f>IF(OR($I105="",$J105=""),"",IFERROR(IF($J105&gt;$I105,($J105-$I105)*24,""),""))</f>
        <v/>
      </c>
      <c r="L105" s="24" t="n"/>
      <c r="M105" s="25" t="n"/>
      <c r="N105" s="10">
        <f>IF($A105="","",IF(OR($I105="",$J105=""),"Termin fehlt",IF(OR('Parameter'!$B$7="",'Parameter'!$B$8=""),"Parameter fehlt",IFERROR(IF(AND($I105&gt;='Parameter'!$B$7,$J105&lt;='Parameter'!$B$8),"Im Zeitfenster","Außerhalb"),"Prüfen"))))</f>
        <v/>
      </c>
      <c r="O105" s="21">
        <f>IF($A105="","",IF(COUNTIF($A$6:$A$105,$A105)&gt;1,"Doppelte AP-ID",IF(OR($I105="",$J105=""),"Termin fehlt",IF($J105&lt;=$I105,"Ende nicht nach Beginn",IF($N105="Außerhalb","Außerhalb Planfenster",IF($L105&gt;'Parameter'!$B$11,"Einzelbedarf über Kapazität",IF(AND($M105&lt;1,$H105="Abgeschlossen"),"Status und Fortschritt prüfen","OK")))))))</f>
        <v/>
      </c>
    </row>
  </sheetData>
  <autoFilter ref="A5:O105"/>
  <mergeCells count="1">
    <mergeCell ref="A1:O1"/>
  </mergeCells>
  <conditionalFormatting sqref="A6:A105">
    <cfRule type="expression" priority="1" dxfId="1">
      <formula>AND($A6&lt;&gt;"",COUNTIF($A$6:$A$105,$A6)&gt;1)</formula>
    </cfRule>
  </conditionalFormatting>
  <conditionalFormatting sqref="N6:N105">
    <cfRule type="expression" priority="2" dxfId="0">
      <formula>$N6="Im Zeitfenster"</formula>
    </cfRule>
    <cfRule type="expression" priority="3" dxfId="1">
      <formula>OR($N6="Außerhalb",$N6="Termin fehlt",$N6="Parameter fehlt")</formula>
    </cfRule>
  </conditionalFormatting>
  <conditionalFormatting sqref="O6:O105">
    <cfRule type="expression" priority="4" dxfId="2">
      <formula>AND($A6&lt;&gt;"",$O6="OK")</formula>
    </cfRule>
    <cfRule type="expression" priority="5" dxfId="1">
      <formula>AND($A6&lt;&gt;"",$O6&lt;&gt;"OK")</formula>
    </cfRule>
  </conditionalFormatting>
  <conditionalFormatting sqref="A6:M105">
    <cfRule type="expression" priority="6" dxfId="3">
      <formula>AND($A6&lt;&gt;"",OR($B6="",$C6="",$D6="",$E6="",$F6="",$G6="",$H6="",$L6="",$M6="",AND($H6&lt;&gt;"Zurückgestellt",OR($I6="",$J6=""))))</formula>
    </cfRule>
  </conditionalFormatting>
  <dataValidations count="8">
    <dataValidation sqref="B6:B105" showDropDown="0" showInputMessage="1" showErrorMessage="1" allowBlank="0" errorTitle="Bereich prüfen" error="Bitte einen vorbereiteten Bereich auswählen." promptTitle="Bereich" prompt="Stabiler Auswahlwert für den betrieblichen Bereich." type="list">
      <formula1>"Montage,Mechanik,Elektrotechnik,Medien,Qualität,Logistik"</formula1>
    </dataValidation>
    <dataValidation sqref="E6:E105" showDropDown="0" showInputMessage="0" showErrorMessage="1" allowBlank="0" errorTitle="Kategorie prüfen" error="Bitte eine vorbereitete Kategorie auswählen." type="list">
      <formula1>"Stillsetzung,Sicherung,Wartung,Prüfung,Reinigung,Wiederanlauf"</formula1>
    </dataValidation>
    <dataValidation sqref="F6:F105" showDropDown="0" showInputMessage="0" showErrorMessage="1" allowBlank="0" errorTitle="Rolle prüfen" error="Bitte eine funktionsbezogene Rolle auswählen." type="list">
      <formula1>"Produktionskoordination,Instandhaltungskoordination,Mechanik-Team,Elektrotechnik-Team,Qualitätsprüfung,Betriebstechnik"</formula1>
    </dataValidation>
    <dataValidation sqref="G6:G105" showDropDown="0" showInputMessage="0" showErrorMessage="1" allowBlank="0" errorTitle="Priorität prüfen" error="Bitte Niedrig, Mittel, Hoch oder Kritisch auswählen." type="list">
      <formula1>"Niedrig,Mittel,Hoch,Kritisch"</formula1>
    </dataValidation>
    <dataValidation sqref="H6:H105" showDropDown="0" showInputMessage="0" showErrorMessage="1" allowBlank="0" errorTitle="Status prüfen" error="Bitte einen vorbereiteten Status auswählen." type="list">
      <formula1>"Entwurf,Geplant,In Arbeit,Abgeschlossen,Blockiert,Zurückgestellt"</formula1>
    </dataValidation>
    <dataValidation sqref="I6:J105" showDropDown="0" showInputMessage="0" showErrorMessage="1" allowBlank="0" errorTitle="Termin plausibilisieren" error="Das Datum liegt außerhalb des vorbereiteten Plausibilitätszeitraums. Die Eingabe kann nach bewusster Prüfung fortgesetzt werden." type="custom" errorStyle="warning">
      <formula1>OR(I6="",AND(ISNUMBER(I6),I6&gt;=DATE(2025,1,1),I6&lt;=DATE(2031,12,31)))</formula1>
    </dataValidation>
    <dataValidation sqref="L6:L105" showDropDown="0" showInputMessage="0" showErrorMessage="1" allowBlank="0" errorTitle="Personalbedarf plausibilisieren" error="Der Personalbedarf sollte als ganze Zahl zwischen 0 und 200 angegeben werden." type="whole" errorStyle="warning" operator="between">
      <formula1>0</formula1>
      <formula2>200</formula2>
    </dataValidation>
    <dataValidation sqref="M6:M105" showDropDown="0" showInputMessage="0" showErrorMessage="1" allowBlank="0" errorTitle="Fortschritt prüfen" error="Fortschritt als Wert zwischen 0 % und 100 % eingeben.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B8441C"/>
    <outlinePr summaryBelow="1" summaryRight="1"/>
    <pageSetUpPr fitToPage="1"/>
  </sheetPr>
  <dimension ref="A1:J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6" customWidth="1" min="3" max="3"/>
    <col width="18" customWidth="1" min="4" max="4"/>
    <col width="19" customWidth="1" min="5" max="5"/>
    <col width="21" customWidth="1" min="6" max="6"/>
    <col width="21" customWidth="1" min="7" max="7"/>
    <col width="24" customWidth="1" min="8" max="8"/>
    <col width="17" customWidth="1" min="9" max="9"/>
    <col width="34" customWidth="1" min="10" max="10"/>
  </cols>
  <sheetData>
    <row r="1" ht="28" customHeight="1">
      <c r="A1" s="1" t="inlineStr">
        <is>
          <t>Abhängigkeiten und zeitliche Reihenfolge</t>
        </is>
      </c>
    </row>
    <row r="2" ht="24" customHeight="1">
      <c r="A2" s="3" t="inlineStr">
        <is>
          <t>Zweck</t>
        </is>
      </c>
      <c r="B2" s="4" t="inlineStr">
        <is>
          <t>Prüfung ausgewählter zeitlicher Abhängigkeiten zwischen den im Stillstandsplan erfassten Arbeitspaketen.</t>
        </is>
      </c>
    </row>
    <row r="3" ht="24" customHeight="1">
      <c r="A3" s="3" t="inlineStr">
        <is>
          <t>Datenquelle</t>
        </is>
      </c>
      <c r="B3" s="4" t="inlineStr">
        <is>
          <t>Manuelle Auswahl vorhandener AP-IDs sowie Beziehung und Mindestpuffer; Termine werden per Formel aus Arbeitspakete gelesen.</t>
        </is>
      </c>
    </row>
    <row r="4" ht="24" customHeight="1">
      <c r="A4" s="3" t="inlineStr">
        <is>
          <t>Sichtbares Ergebnis</t>
        </is>
      </c>
      <c r="B4" s="4" t="inlineStr">
        <is>
          <t>Tatsächlicher Abstand, Prüfstatus und konkreter Hinweis über 100 vorbereitete Eingabezeilen.</t>
        </is>
      </c>
    </row>
    <row r="5" ht="32" customHeight="1">
      <c r="A5" s="5" t="inlineStr">
        <is>
          <t>Bezugs-ID</t>
        </is>
      </c>
      <c r="B5" s="5" t="inlineStr">
        <is>
          <t>Vorgänger-AP</t>
        </is>
      </c>
      <c r="C5" s="5" t="inlineStr">
        <is>
          <t>Nachfolger-AP</t>
        </is>
      </c>
      <c r="D5" s="5" t="inlineStr">
        <is>
          <t>Beziehung</t>
        </is>
      </c>
      <c r="E5" s="5" t="inlineStr">
        <is>
          <t>Mindestpuffer (h)</t>
        </is>
      </c>
      <c r="F5" s="5" t="inlineStr">
        <is>
          <t>Bezugszeit Vorgänger</t>
        </is>
      </c>
      <c r="G5" s="5" t="inlineStr">
        <is>
          <t>Bezugszeit Nachfolger</t>
        </is>
      </c>
      <c r="H5" s="5" t="inlineStr">
        <is>
          <t>Tatsächlicher Abstand (h)</t>
        </is>
      </c>
      <c r="I5" s="5" t="inlineStr">
        <is>
          <t>Prüfstatus</t>
        </is>
      </c>
      <c r="J5" s="5" t="inlineStr">
        <is>
          <t>Hinweis</t>
        </is>
      </c>
    </row>
    <row r="6">
      <c r="A6" s="22" t="inlineStr">
        <is>
          <t>AB-001</t>
        </is>
      </c>
      <c r="B6" s="22" t="inlineStr">
        <is>
          <t>AP-001</t>
        </is>
      </c>
      <c r="C6" s="22" t="inlineStr">
        <is>
          <t>AP-002</t>
        </is>
      </c>
      <c r="D6" s="22" t="inlineStr">
        <is>
          <t>Ende-Anfang</t>
        </is>
      </c>
      <c r="E6" s="37" t="n">
        <v>0</v>
      </c>
      <c r="F6" s="38">
        <f>IF(OR($A6="",$B6="",$D6=""),"",IFERROR(IF($D6="Ende-Anfang",VLOOKUP($B6,'Arbeitspakete'!$A$6:$J$105,10,FALSE),VLOOKUP($B6,'Arbeitspakete'!$A$6:$J$105,9,FALSE)),""))</f>
        <v/>
      </c>
      <c r="G6" s="38">
        <f>IF(OR($A6="",$C6=""),"",IFERROR(VLOOKUP($C6,'Arbeitspakete'!$A$6:$J$105,9,FALSE),""))</f>
        <v/>
      </c>
      <c r="H6" s="33">
        <f>IF(OR($F6="",$G6=""),"",IFERROR(($G6-$F6)*24,""))</f>
        <v/>
      </c>
      <c r="I6" s="20">
        <f>IF($A6="","",IF(OR($B6="",$C6="",$D6="",$E6=""),"Eingabe fehlt",IF($B6=$C6,"Konflikt",IF(OR($F6="",$G6=""),"Nicht prüfbar",IFERROR(IF($H6&gt;=$E6,"Erfüllt","Konflikt"),"Nicht prüfbar")))))</f>
        <v/>
      </c>
      <c r="J6" s="20">
        <f>IF($A6="","",IF(COUNTIF($A$6:$A$105,$A6)&gt;1,"Doppelte Bezugs-ID",IF(OR($B6="",$C6="",$D6="",$E6=""),"Eingabe fehlt",IF($B6=$C6,"Vorgänger und Nachfolger identisch",IF(COUNTIF('Arbeitspakete'!$A$6:$A$105,$B6)=0,"Vorgänger fehlt",IF(COUNTIF('Arbeitspakete'!$A$6:$A$105,$C6)=0,"Nachfolger fehlt",IF($I6="Konflikt","Zeitfolge oder Puffer prüfen",IF($I6="Nicht prüfbar","Termine im Plan ergänzen","OK"))))))))</f>
        <v/>
      </c>
    </row>
    <row r="7">
      <c r="A7" s="22" t="inlineStr">
        <is>
          <t>AB-002</t>
        </is>
      </c>
      <c r="B7" s="22" t="inlineStr">
        <is>
          <t>AP-003</t>
        </is>
      </c>
      <c r="C7" s="22" t="inlineStr">
        <is>
          <t>AP-004</t>
        </is>
      </c>
      <c r="D7" s="22" t="inlineStr">
        <is>
          <t>Ende-Anfang</t>
        </is>
      </c>
      <c r="E7" s="37" t="n">
        <v>0</v>
      </c>
      <c r="F7" s="39">
        <f>IF(OR($A7="",$B7="",$D7=""),"",IFERROR(IF($D7="Ende-Anfang",VLOOKUP($B7,'Arbeitspakete'!$A$6:$J$105,10,FALSE),VLOOKUP($B7,'Arbeitspakete'!$A$6:$J$105,9,FALSE)),""))</f>
        <v/>
      </c>
      <c r="G7" s="39">
        <f>IF(OR($A7="",$C7=""),"",IFERROR(VLOOKUP($C7,'Arbeitspakete'!$A$6:$J$105,9,FALSE),""))</f>
        <v/>
      </c>
      <c r="H7" s="36">
        <f>IF(OR($F7="",$G7=""),"",IFERROR(($G7-$F7)*24,""))</f>
        <v/>
      </c>
      <c r="I7" s="21">
        <f>IF($A7="","",IF(OR($B7="",$C7="",$D7="",$E7=""),"Eingabe fehlt",IF($B7=$C7,"Konflikt",IF(OR($F7="",$G7=""),"Nicht prüfbar",IFERROR(IF($H7&gt;=$E7,"Erfüllt","Konflikt"),"Nicht prüfbar")))))</f>
        <v/>
      </c>
      <c r="J7" s="21">
        <f>IF($A7="","",IF(COUNTIF($A$6:$A$105,$A7)&gt;1,"Doppelte Bezugs-ID",IF(OR($B7="",$C7="",$D7="",$E7=""),"Eingabe fehlt",IF($B7=$C7,"Vorgänger und Nachfolger identisch",IF(COUNTIF('Arbeitspakete'!$A$6:$A$105,$B7)=0,"Vorgänger fehlt",IF(COUNTIF('Arbeitspakete'!$A$6:$A$105,$C7)=0,"Nachfolger fehlt",IF($I7="Konflikt","Zeitfolge oder Puffer prüfen",IF($I7="Nicht prüfbar","Termine im Plan ergänzen","OK"))))))))</f>
        <v/>
      </c>
    </row>
    <row r="8">
      <c r="A8" s="22" t="inlineStr">
        <is>
          <t>AB-003</t>
        </is>
      </c>
      <c r="B8" s="22" t="inlineStr">
        <is>
          <t>AP-006</t>
        </is>
      </c>
      <c r="C8" s="22" t="inlineStr">
        <is>
          <t>AP-007</t>
        </is>
      </c>
      <c r="D8" s="22" t="inlineStr">
        <is>
          <t>Ende-Anfang</t>
        </is>
      </c>
      <c r="E8" s="37" t="n">
        <v>4</v>
      </c>
      <c r="F8" s="38">
        <f>IF(OR($A8="",$B8="",$D8=""),"",IFERROR(IF($D8="Ende-Anfang",VLOOKUP($B8,'Arbeitspakete'!$A$6:$J$105,10,FALSE),VLOOKUP($B8,'Arbeitspakete'!$A$6:$J$105,9,FALSE)),""))</f>
        <v/>
      </c>
      <c r="G8" s="38">
        <f>IF(OR($A8="",$C8=""),"",IFERROR(VLOOKUP($C8,'Arbeitspakete'!$A$6:$J$105,9,FALSE),""))</f>
        <v/>
      </c>
      <c r="H8" s="33">
        <f>IF(OR($F8="",$G8=""),"",IFERROR(($G8-$F8)*24,""))</f>
        <v/>
      </c>
      <c r="I8" s="20">
        <f>IF($A8="","",IF(OR($B8="",$C8="",$D8="",$E8=""),"Eingabe fehlt",IF($B8=$C8,"Konflikt",IF(OR($F8="",$G8=""),"Nicht prüfbar",IFERROR(IF($H8&gt;=$E8,"Erfüllt","Konflikt"),"Nicht prüfbar")))))</f>
        <v/>
      </c>
      <c r="J8" s="20">
        <f>IF($A8="","",IF(COUNTIF($A$6:$A$105,$A8)&gt;1,"Doppelte Bezugs-ID",IF(OR($B8="",$C8="",$D8="",$E8=""),"Eingabe fehlt",IF($B8=$C8,"Vorgänger und Nachfolger identisch",IF(COUNTIF('Arbeitspakete'!$A$6:$A$105,$B8)=0,"Vorgänger fehlt",IF(COUNTIF('Arbeitspakete'!$A$6:$A$105,$C8)=0,"Nachfolger fehlt",IF($I8="Konflikt","Zeitfolge oder Puffer prüfen",IF($I8="Nicht prüfbar","Termine im Plan ergänzen","OK"))))))))</f>
        <v/>
      </c>
    </row>
    <row r="9">
      <c r="A9" s="22" t="inlineStr">
        <is>
          <t>AB-004</t>
        </is>
      </c>
      <c r="B9" s="22" t="inlineStr">
        <is>
          <t>AP-007</t>
        </is>
      </c>
      <c r="C9" s="22" t="inlineStr">
        <is>
          <t>AP-008</t>
        </is>
      </c>
      <c r="D9" s="22" t="inlineStr">
        <is>
          <t>Ende-Anfang</t>
        </is>
      </c>
      <c r="E9" s="37" t="n">
        <v>0</v>
      </c>
      <c r="F9" s="39">
        <f>IF(OR($A9="",$B9="",$D9=""),"",IFERROR(IF($D9="Ende-Anfang",VLOOKUP($B9,'Arbeitspakete'!$A$6:$J$105,10,FALSE),VLOOKUP($B9,'Arbeitspakete'!$A$6:$J$105,9,FALSE)),""))</f>
        <v/>
      </c>
      <c r="G9" s="39">
        <f>IF(OR($A9="",$C9=""),"",IFERROR(VLOOKUP($C9,'Arbeitspakete'!$A$6:$J$105,9,FALSE),""))</f>
        <v/>
      </c>
      <c r="H9" s="36">
        <f>IF(OR($F9="",$G9=""),"",IFERROR(($G9-$F9)*24,""))</f>
        <v/>
      </c>
      <c r="I9" s="21">
        <f>IF($A9="","",IF(OR($B9="",$C9="",$D9="",$E9=""),"Eingabe fehlt",IF($B9=$C9,"Konflikt",IF(OR($F9="",$G9=""),"Nicht prüfbar",IFERROR(IF($H9&gt;=$E9,"Erfüllt","Konflikt"),"Nicht prüfbar")))))</f>
        <v/>
      </c>
      <c r="J9" s="21">
        <f>IF($A9="","",IF(COUNTIF($A$6:$A$105,$A9)&gt;1,"Doppelte Bezugs-ID",IF(OR($B9="",$C9="",$D9="",$E9=""),"Eingabe fehlt",IF($B9=$C9,"Vorgänger und Nachfolger identisch",IF(COUNTIF('Arbeitspakete'!$A$6:$A$105,$B9)=0,"Vorgänger fehlt",IF(COUNTIF('Arbeitspakete'!$A$6:$A$105,$C9)=0,"Nachfolger fehlt",IF($I9="Konflikt","Zeitfolge oder Puffer prüfen",IF($I9="Nicht prüfbar","Termine im Plan ergänzen","OK"))))))))</f>
        <v/>
      </c>
    </row>
    <row r="10">
      <c r="A10" s="22" t="n"/>
      <c r="B10" s="22" t="n"/>
      <c r="C10" s="22" t="n"/>
      <c r="D10" s="22" t="n"/>
      <c r="E10" s="37" t="n"/>
      <c r="F10" s="38">
        <f>IF(OR($A10="",$B10="",$D10=""),"",IFERROR(IF($D10="Ende-Anfang",VLOOKUP($B10,'Arbeitspakete'!$A$6:$J$105,10,FALSE),VLOOKUP($B10,'Arbeitspakete'!$A$6:$J$105,9,FALSE)),""))</f>
        <v/>
      </c>
      <c r="G10" s="38">
        <f>IF(OR($A10="",$C10=""),"",IFERROR(VLOOKUP($C10,'Arbeitspakete'!$A$6:$J$105,9,FALSE),""))</f>
        <v/>
      </c>
      <c r="H10" s="33">
        <f>IF(OR($F10="",$G10=""),"",IFERROR(($G10-$F10)*24,""))</f>
        <v/>
      </c>
      <c r="I10" s="20">
        <f>IF($A10="","",IF(OR($B10="",$C10="",$D10="",$E10=""),"Eingabe fehlt",IF($B10=$C10,"Konflikt",IF(OR($F10="",$G10=""),"Nicht prüfbar",IFERROR(IF($H10&gt;=$E10,"Erfüllt","Konflikt"),"Nicht prüfbar")))))</f>
        <v/>
      </c>
      <c r="J10" s="20">
        <f>IF($A10="","",IF(COUNTIF($A$6:$A$105,$A10)&gt;1,"Doppelte Bezugs-ID",IF(OR($B10="",$C10="",$D10="",$E10=""),"Eingabe fehlt",IF($B10=$C10,"Vorgänger und Nachfolger identisch",IF(COUNTIF('Arbeitspakete'!$A$6:$A$105,$B10)=0,"Vorgänger fehlt",IF(COUNTIF('Arbeitspakete'!$A$6:$A$105,$C10)=0,"Nachfolger fehlt",IF($I10="Konflikt","Zeitfolge oder Puffer prüfen",IF($I10="Nicht prüfbar","Termine im Plan ergänzen","OK"))))))))</f>
        <v/>
      </c>
    </row>
    <row r="11">
      <c r="A11" s="22" t="n"/>
      <c r="B11" s="22" t="n"/>
      <c r="C11" s="22" t="n"/>
      <c r="D11" s="22" t="n"/>
      <c r="E11" s="37" t="n"/>
      <c r="F11" s="39">
        <f>IF(OR($A11="",$B11="",$D11=""),"",IFERROR(IF($D11="Ende-Anfang",VLOOKUP($B11,'Arbeitspakete'!$A$6:$J$105,10,FALSE),VLOOKUP($B11,'Arbeitspakete'!$A$6:$J$105,9,FALSE)),""))</f>
        <v/>
      </c>
      <c r="G11" s="39">
        <f>IF(OR($A11="",$C11=""),"",IFERROR(VLOOKUP($C11,'Arbeitspakete'!$A$6:$J$105,9,FALSE),""))</f>
        <v/>
      </c>
      <c r="H11" s="36">
        <f>IF(OR($F11="",$G11=""),"",IFERROR(($G11-$F11)*24,""))</f>
        <v/>
      </c>
      <c r="I11" s="21">
        <f>IF($A11="","",IF(OR($B11="",$C11="",$D11="",$E11=""),"Eingabe fehlt",IF($B11=$C11,"Konflikt",IF(OR($F11="",$G11=""),"Nicht prüfbar",IFERROR(IF($H11&gt;=$E11,"Erfüllt","Konflikt"),"Nicht prüfbar")))))</f>
        <v/>
      </c>
      <c r="J11" s="21">
        <f>IF($A11="","",IF(COUNTIF($A$6:$A$105,$A11)&gt;1,"Doppelte Bezugs-ID",IF(OR($B11="",$C11="",$D11="",$E11=""),"Eingabe fehlt",IF($B11=$C11,"Vorgänger und Nachfolger identisch",IF(COUNTIF('Arbeitspakete'!$A$6:$A$105,$B11)=0,"Vorgänger fehlt",IF(COUNTIF('Arbeitspakete'!$A$6:$A$105,$C11)=0,"Nachfolger fehlt",IF($I11="Konflikt","Zeitfolge oder Puffer prüfen",IF($I11="Nicht prüfbar","Termine im Plan ergänzen","OK"))))))))</f>
        <v/>
      </c>
    </row>
    <row r="12">
      <c r="A12" s="22" t="n"/>
      <c r="B12" s="22" t="n"/>
      <c r="C12" s="22" t="n"/>
      <c r="D12" s="22" t="n"/>
      <c r="E12" s="37" t="n"/>
      <c r="F12" s="38">
        <f>IF(OR($A12="",$B12="",$D12=""),"",IFERROR(IF($D12="Ende-Anfang",VLOOKUP($B12,'Arbeitspakete'!$A$6:$J$105,10,FALSE),VLOOKUP($B12,'Arbeitspakete'!$A$6:$J$105,9,FALSE)),""))</f>
        <v/>
      </c>
      <c r="G12" s="38">
        <f>IF(OR($A12="",$C12=""),"",IFERROR(VLOOKUP($C12,'Arbeitspakete'!$A$6:$J$105,9,FALSE),""))</f>
        <v/>
      </c>
      <c r="H12" s="33">
        <f>IF(OR($F12="",$G12=""),"",IFERROR(($G12-$F12)*24,""))</f>
        <v/>
      </c>
      <c r="I12" s="20">
        <f>IF($A12="","",IF(OR($B12="",$C12="",$D12="",$E12=""),"Eingabe fehlt",IF($B12=$C12,"Konflikt",IF(OR($F12="",$G12=""),"Nicht prüfbar",IFERROR(IF($H12&gt;=$E12,"Erfüllt","Konflikt"),"Nicht prüfbar")))))</f>
        <v/>
      </c>
      <c r="J12" s="20">
        <f>IF($A12="","",IF(COUNTIF($A$6:$A$105,$A12)&gt;1,"Doppelte Bezugs-ID",IF(OR($B12="",$C12="",$D12="",$E12=""),"Eingabe fehlt",IF($B12=$C12,"Vorgänger und Nachfolger identisch",IF(COUNTIF('Arbeitspakete'!$A$6:$A$105,$B12)=0,"Vorgänger fehlt",IF(COUNTIF('Arbeitspakete'!$A$6:$A$105,$C12)=0,"Nachfolger fehlt",IF($I12="Konflikt","Zeitfolge oder Puffer prüfen",IF($I12="Nicht prüfbar","Termine im Plan ergänzen","OK"))))))))</f>
        <v/>
      </c>
    </row>
    <row r="13">
      <c r="A13" s="22" t="n"/>
      <c r="B13" s="22" t="n"/>
      <c r="C13" s="22" t="n"/>
      <c r="D13" s="22" t="n"/>
      <c r="E13" s="37" t="n"/>
      <c r="F13" s="39">
        <f>IF(OR($A13="",$B13="",$D13=""),"",IFERROR(IF($D13="Ende-Anfang",VLOOKUP($B13,'Arbeitspakete'!$A$6:$J$105,10,FALSE),VLOOKUP($B13,'Arbeitspakete'!$A$6:$J$105,9,FALSE)),""))</f>
        <v/>
      </c>
      <c r="G13" s="39">
        <f>IF(OR($A13="",$C13=""),"",IFERROR(VLOOKUP($C13,'Arbeitspakete'!$A$6:$J$105,9,FALSE),""))</f>
        <v/>
      </c>
      <c r="H13" s="36">
        <f>IF(OR($F13="",$G13=""),"",IFERROR(($G13-$F13)*24,""))</f>
        <v/>
      </c>
      <c r="I13" s="21">
        <f>IF($A13="","",IF(OR($B13="",$C13="",$D13="",$E13=""),"Eingabe fehlt",IF($B13=$C13,"Konflikt",IF(OR($F13="",$G13=""),"Nicht prüfbar",IFERROR(IF($H13&gt;=$E13,"Erfüllt","Konflikt"),"Nicht prüfbar")))))</f>
        <v/>
      </c>
      <c r="J13" s="21">
        <f>IF($A13="","",IF(COUNTIF($A$6:$A$105,$A13)&gt;1,"Doppelte Bezugs-ID",IF(OR($B13="",$C13="",$D13="",$E13=""),"Eingabe fehlt",IF($B13=$C13,"Vorgänger und Nachfolger identisch",IF(COUNTIF('Arbeitspakete'!$A$6:$A$105,$B13)=0,"Vorgänger fehlt",IF(COUNTIF('Arbeitspakete'!$A$6:$A$105,$C13)=0,"Nachfolger fehlt",IF($I13="Konflikt","Zeitfolge oder Puffer prüfen",IF($I13="Nicht prüfbar","Termine im Plan ergänzen","OK"))))))))</f>
        <v/>
      </c>
    </row>
    <row r="14">
      <c r="A14" s="22" t="n"/>
      <c r="B14" s="22" t="n"/>
      <c r="C14" s="22" t="n"/>
      <c r="D14" s="22" t="n"/>
      <c r="E14" s="37" t="n"/>
      <c r="F14" s="38">
        <f>IF(OR($A14="",$B14="",$D14=""),"",IFERROR(IF($D14="Ende-Anfang",VLOOKUP($B14,'Arbeitspakete'!$A$6:$J$105,10,FALSE),VLOOKUP($B14,'Arbeitspakete'!$A$6:$J$105,9,FALSE)),""))</f>
        <v/>
      </c>
      <c r="G14" s="38">
        <f>IF(OR($A14="",$C14=""),"",IFERROR(VLOOKUP($C14,'Arbeitspakete'!$A$6:$J$105,9,FALSE),""))</f>
        <v/>
      </c>
      <c r="H14" s="33">
        <f>IF(OR($F14="",$G14=""),"",IFERROR(($G14-$F14)*24,""))</f>
        <v/>
      </c>
      <c r="I14" s="20">
        <f>IF($A14="","",IF(OR($B14="",$C14="",$D14="",$E14=""),"Eingabe fehlt",IF($B14=$C14,"Konflikt",IF(OR($F14="",$G14=""),"Nicht prüfbar",IFERROR(IF($H14&gt;=$E14,"Erfüllt","Konflikt"),"Nicht prüfbar")))))</f>
        <v/>
      </c>
      <c r="J14" s="20">
        <f>IF($A14="","",IF(COUNTIF($A$6:$A$105,$A14)&gt;1,"Doppelte Bezugs-ID",IF(OR($B14="",$C14="",$D14="",$E14=""),"Eingabe fehlt",IF($B14=$C14,"Vorgänger und Nachfolger identisch",IF(COUNTIF('Arbeitspakete'!$A$6:$A$105,$B14)=0,"Vorgänger fehlt",IF(COUNTIF('Arbeitspakete'!$A$6:$A$105,$C14)=0,"Nachfolger fehlt",IF($I14="Konflikt","Zeitfolge oder Puffer prüfen",IF($I14="Nicht prüfbar","Termine im Plan ergänzen","OK"))))))))</f>
        <v/>
      </c>
    </row>
    <row r="15">
      <c r="A15" s="22" t="n"/>
      <c r="B15" s="22" t="n"/>
      <c r="C15" s="22" t="n"/>
      <c r="D15" s="22" t="n"/>
      <c r="E15" s="37" t="n"/>
      <c r="F15" s="39">
        <f>IF(OR($A15="",$B15="",$D15=""),"",IFERROR(IF($D15="Ende-Anfang",VLOOKUP($B15,'Arbeitspakete'!$A$6:$J$105,10,FALSE),VLOOKUP($B15,'Arbeitspakete'!$A$6:$J$105,9,FALSE)),""))</f>
        <v/>
      </c>
      <c r="G15" s="39">
        <f>IF(OR($A15="",$C15=""),"",IFERROR(VLOOKUP($C15,'Arbeitspakete'!$A$6:$J$105,9,FALSE),""))</f>
        <v/>
      </c>
      <c r="H15" s="36">
        <f>IF(OR($F15="",$G15=""),"",IFERROR(($G15-$F15)*24,""))</f>
        <v/>
      </c>
      <c r="I15" s="21">
        <f>IF($A15="","",IF(OR($B15="",$C15="",$D15="",$E15=""),"Eingabe fehlt",IF($B15=$C15,"Konflikt",IF(OR($F15="",$G15=""),"Nicht prüfbar",IFERROR(IF($H15&gt;=$E15,"Erfüllt","Konflikt"),"Nicht prüfbar")))))</f>
        <v/>
      </c>
      <c r="J15" s="21">
        <f>IF($A15="","",IF(COUNTIF($A$6:$A$105,$A15)&gt;1,"Doppelte Bezugs-ID",IF(OR($B15="",$C15="",$D15="",$E15=""),"Eingabe fehlt",IF($B15=$C15,"Vorgänger und Nachfolger identisch",IF(COUNTIF('Arbeitspakete'!$A$6:$A$105,$B15)=0,"Vorgänger fehlt",IF(COUNTIF('Arbeitspakete'!$A$6:$A$105,$C15)=0,"Nachfolger fehlt",IF($I15="Konflikt","Zeitfolge oder Puffer prüfen",IF($I15="Nicht prüfbar","Termine im Plan ergänzen","OK"))))))))</f>
        <v/>
      </c>
    </row>
    <row r="16">
      <c r="A16" s="22" t="n"/>
      <c r="B16" s="22" t="n"/>
      <c r="C16" s="22" t="n"/>
      <c r="D16" s="22" t="n"/>
      <c r="E16" s="37" t="n"/>
      <c r="F16" s="38">
        <f>IF(OR($A16="",$B16="",$D16=""),"",IFERROR(IF($D16="Ende-Anfang",VLOOKUP($B16,'Arbeitspakete'!$A$6:$J$105,10,FALSE),VLOOKUP($B16,'Arbeitspakete'!$A$6:$J$105,9,FALSE)),""))</f>
        <v/>
      </c>
      <c r="G16" s="38">
        <f>IF(OR($A16="",$C16=""),"",IFERROR(VLOOKUP($C16,'Arbeitspakete'!$A$6:$J$105,9,FALSE),""))</f>
        <v/>
      </c>
      <c r="H16" s="33">
        <f>IF(OR($F16="",$G16=""),"",IFERROR(($G16-$F16)*24,""))</f>
        <v/>
      </c>
      <c r="I16" s="20">
        <f>IF($A16="","",IF(OR($B16="",$C16="",$D16="",$E16=""),"Eingabe fehlt",IF($B16=$C16,"Konflikt",IF(OR($F16="",$G16=""),"Nicht prüfbar",IFERROR(IF($H16&gt;=$E16,"Erfüllt","Konflikt"),"Nicht prüfbar")))))</f>
        <v/>
      </c>
      <c r="J16" s="20">
        <f>IF($A16="","",IF(COUNTIF($A$6:$A$105,$A16)&gt;1,"Doppelte Bezugs-ID",IF(OR($B16="",$C16="",$D16="",$E16=""),"Eingabe fehlt",IF($B16=$C16,"Vorgänger und Nachfolger identisch",IF(COUNTIF('Arbeitspakete'!$A$6:$A$105,$B16)=0,"Vorgänger fehlt",IF(COUNTIF('Arbeitspakete'!$A$6:$A$105,$C16)=0,"Nachfolger fehlt",IF($I16="Konflikt","Zeitfolge oder Puffer prüfen",IF($I16="Nicht prüfbar","Termine im Plan ergänzen","OK"))))))))</f>
        <v/>
      </c>
    </row>
    <row r="17">
      <c r="A17" s="22" t="n"/>
      <c r="B17" s="22" t="n"/>
      <c r="C17" s="22" t="n"/>
      <c r="D17" s="22" t="n"/>
      <c r="E17" s="37" t="n"/>
      <c r="F17" s="39">
        <f>IF(OR($A17="",$B17="",$D17=""),"",IFERROR(IF($D17="Ende-Anfang",VLOOKUP($B17,'Arbeitspakete'!$A$6:$J$105,10,FALSE),VLOOKUP($B17,'Arbeitspakete'!$A$6:$J$105,9,FALSE)),""))</f>
        <v/>
      </c>
      <c r="G17" s="39">
        <f>IF(OR($A17="",$C17=""),"",IFERROR(VLOOKUP($C17,'Arbeitspakete'!$A$6:$J$105,9,FALSE),""))</f>
        <v/>
      </c>
      <c r="H17" s="36">
        <f>IF(OR($F17="",$G17=""),"",IFERROR(($G17-$F17)*24,""))</f>
        <v/>
      </c>
      <c r="I17" s="21">
        <f>IF($A17="","",IF(OR($B17="",$C17="",$D17="",$E17=""),"Eingabe fehlt",IF($B17=$C17,"Konflikt",IF(OR($F17="",$G17=""),"Nicht prüfbar",IFERROR(IF($H17&gt;=$E17,"Erfüllt","Konflikt"),"Nicht prüfbar")))))</f>
        <v/>
      </c>
      <c r="J17" s="21">
        <f>IF($A17="","",IF(COUNTIF($A$6:$A$105,$A17)&gt;1,"Doppelte Bezugs-ID",IF(OR($B17="",$C17="",$D17="",$E17=""),"Eingabe fehlt",IF($B17=$C17,"Vorgänger und Nachfolger identisch",IF(COUNTIF('Arbeitspakete'!$A$6:$A$105,$B17)=0,"Vorgänger fehlt",IF(COUNTIF('Arbeitspakete'!$A$6:$A$105,$C17)=0,"Nachfolger fehlt",IF($I17="Konflikt","Zeitfolge oder Puffer prüfen",IF($I17="Nicht prüfbar","Termine im Plan ergänzen","OK"))))))))</f>
        <v/>
      </c>
    </row>
    <row r="18">
      <c r="A18" s="22" t="n"/>
      <c r="B18" s="22" t="n"/>
      <c r="C18" s="22" t="n"/>
      <c r="D18" s="22" t="n"/>
      <c r="E18" s="37" t="n"/>
      <c r="F18" s="38">
        <f>IF(OR($A18="",$B18="",$D18=""),"",IFERROR(IF($D18="Ende-Anfang",VLOOKUP($B18,'Arbeitspakete'!$A$6:$J$105,10,FALSE),VLOOKUP($B18,'Arbeitspakete'!$A$6:$J$105,9,FALSE)),""))</f>
        <v/>
      </c>
      <c r="G18" s="38">
        <f>IF(OR($A18="",$C18=""),"",IFERROR(VLOOKUP($C18,'Arbeitspakete'!$A$6:$J$105,9,FALSE),""))</f>
        <v/>
      </c>
      <c r="H18" s="33">
        <f>IF(OR($F18="",$G18=""),"",IFERROR(($G18-$F18)*24,""))</f>
        <v/>
      </c>
      <c r="I18" s="20">
        <f>IF($A18="","",IF(OR($B18="",$C18="",$D18="",$E18=""),"Eingabe fehlt",IF($B18=$C18,"Konflikt",IF(OR($F18="",$G18=""),"Nicht prüfbar",IFERROR(IF($H18&gt;=$E18,"Erfüllt","Konflikt"),"Nicht prüfbar")))))</f>
        <v/>
      </c>
      <c r="J18" s="20">
        <f>IF($A18="","",IF(COUNTIF($A$6:$A$105,$A18)&gt;1,"Doppelte Bezugs-ID",IF(OR($B18="",$C18="",$D18="",$E18=""),"Eingabe fehlt",IF($B18=$C18,"Vorgänger und Nachfolger identisch",IF(COUNTIF('Arbeitspakete'!$A$6:$A$105,$B18)=0,"Vorgänger fehlt",IF(COUNTIF('Arbeitspakete'!$A$6:$A$105,$C18)=0,"Nachfolger fehlt",IF($I18="Konflikt","Zeitfolge oder Puffer prüfen",IF($I18="Nicht prüfbar","Termine im Plan ergänzen","OK"))))))))</f>
        <v/>
      </c>
    </row>
    <row r="19">
      <c r="A19" s="22" t="n"/>
      <c r="B19" s="22" t="n"/>
      <c r="C19" s="22" t="n"/>
      <c r="D19" s="22" t="n"/>
      <c r="E19" s="37" t="n"/>
      <c r="F19" s="39">
        <f>IF(OR($A19="",$B19="",$D19=""),"",IFERROR(IF($D19="Ende-Anfang",VLOOKUP($B19,'Arbeitspakete'!$A$6:$J$105,10,FALSE),VLOOKUP($B19,'Arbeitspakete'!$A$6:$J$105,9,FALSE)),""))</f>
        <v/>
      </c>
      <c r="G19" s="39">
        <f>IF(OR($A19="",$C19=""),"",IFERROR(VLOOKUP($C19,'Arbeitspakete'!$A$6:$J$105,9,FALSE),""))</f>
        <v/>
      </c>
      <c r="H19" s="36">
        <f>IF(OR($F19="",$G19=""),"",IFERROR(($G19-$F19)*24,""))</f>
        <v/>
      </c>
      <c r="I19" s="21">
        <f>IF($A19="","",IF(OR($B19="",$C19="",$D19="",$E19=""),"Eingabe fehlt",IF($B19=$C19,"Konflikt",IF(OR($F19="",$G19=""),"Nicht prüfbar",IFERROR(IF($H19&gt;=$E19,"Erfüllt","Konflikt"),"Nicht prüfbar")))))</f>
        <v/>
      </c>
      <c r="J19" s="21">
        <f>IF($A19="","",IF(COUNTIF($A$6:$A$105,$A19)&gt;1,"Doppelte Bezugs-ID",IF(OR($B19="",$C19="",$D19="",$E19=""),"Eingabe fehlt",IF($B19=$C19,"Vorgänger und Nachfolger identisch",IF(COUNTIF('Arbeitspakete'!$A$6:$A$105,$B19)=0,"Vorgänger fehlt",IF(COUNTIF('Arbeitspakete'!$A$6:$A$105,$C19)=0,"Nachfolger fehlt",IF($I19="Konflikt","Zeitfolge oder Puffer prüfen",IF($I19="Nicht prüfbar","Termine im Plan ergänzen","OK"))))))))</f>
        <v/>
      </c>
    </row>
    <row r="20">
      <c r="A20" s="22" t="n"/>
      <c r="B20" s="22" t="n"/>
      <c r="C20" s="22" t="n"/>
      <c r="D20" s="22" t="n"/>
      <c r="E20" s="37" t="n"/>
      <c r="F20" s="38">
        <f>IF(OR($A20="",$B20="",$D20=""),"",IFERROR(IF($D20="Ende-Anfang",VLOOKUP($B20,'Arbeitspakete'!$A$6:$J$105,10,FALSE),VLOOKUP($B20,'Arbeitspakete'!$A$6:$J$105,9,FALSE)),""))</f>
        <v/>
      </c>
      <c r="G20" s="38">
        <f>IF(OR($A20="",$C20=""),"",IFERROR(VLOOKUP($C20,'Arbeitspakete'!$A$6:$J$105,9,FALSE),""))</f>
        <v/>
      </c>
      <c r="H20" s="33">
        <f>IF(OR($F20="",$G20=""),"",IFERROR(($G20-$F20)*24,""))</f>
        <v/>
      </c>
      <c r="I20" s="20">
        <f>IF($A20="","",IF(OR($B20="",$C20="",$D20="",$E20=""),"Eingabe fehlt",IF($B20=$C20,"Konflikt",IF(OR($F20="",$G20=""),"Nicht prüfbar",IFERROR(IF($H20&gt;=$E20,"Erfüllt","Konflikt"),"Nicht prüfbar")))))</f>
        <v/>
      </c>
      <c r="J20" s="20">
        <f>IF($A20="","",IF(COUNTIF($A$6:$A$105,$A20)&gt;1,"Doppelte Bezugs-ID",IF(OR($B20="",$C20="",$D20="",$E20=""),"Eingabe fehlt",IF($B20=$C20,"Vorgänger und Nachfolger identisch",IF(COUNTIF('Arbeitspakete'!$A$6:$A$105,$B20)=0,"Vorgänger fehlt",IF(COUNTIF('Arbeitspakete'!$A$6:$A$105,$C20)=0,"Nachfolger fehlt",IF($I20="Konflikt","Zeitfolge oder Puffer prüfen",IF($I20="Nicht prüfbar","Termine im Plan ergänzen","OK"))))))))</f>
        <v/>
      </c>
    </row>
    <row r="21">
      <c r="A21" s="22" t="n"/>
      <c r="B21" s="22" t="n"/>
      <c r="C21" s="22" t="n"/>
      <c r="D21" s="22" t="n"/>
      <c r="E21" s="37" t="n"/>
      <c r="F21" s="39">
        <f>IF(OR($A21="",$B21="",$D21=""),"",IFERROR(IF($D21="Ende-Anfang",VLOOKUP($B21,'Arbeitspakete'!$A$6:$J$105,10,FALSE),VLOOKUP($B21,'Arbeitspakete'!$A$6:$J$105,9,FALSE)),""))</f>
        <v/>
      </c>
      <c r="G21" s="39">
        <f>IF(OR($A21="",$C21=""),"",IFERROR(VLOOKUP($C21,'Arbeitspakete'!$A$6:$J$105,9,FALSE),""))</f>
        <v/>
      </c>
      <c r="H21" s="36">
        <f>IF(OR($F21="",$G21=""),"",IFERROR(($G21-$F21)*24,""))</f>
        <v/>
      </c>
      <c r="I21" s="21">
        <f>IF($A21="","",IF(OR($B21="",$C21="",$D21="",$E21=""),"Eingabe fehlt",IF($B21=$C21,"Konflikt",IF(OR($F21="",$G21=""),"Nicht prüfbar",IFERROR(IF($H21&gt;=$E21,"Erfüllt","Konflikt"),"Nicht prüfbar")))))</f>
        <v/>
      </c>
      <c r="J21" s="21">
        <f>IF($A21="","",IF(COUNTIF($A$6:$A$105,$A21)&gt;1,"Doppelte Bezugs-ID",IF(OR($B21="",$C21="",$D21="",$E21=""),"Eingabe fehlt",IF($B21=$C21,"Vorgänger und Nachfolger identisch",IF(COUNTIF('Arbeitspakete'!$A$6:$A$105,$B21)=0,"Vorgänger fehlt",IF(COUNTIF('Arbeitspakete'!$A$6:$A$105,$C21)=0,"Nachfolger fehlt",IF($I21="Konflikt","Zeitfolge oder Puffer prüfen",IF($I21="Nicht prüfbar","Termine im Plan ergänzen","OK"))))))))</f>
        <v/>
      </c>
    </row>
    <row r="22">
      <c r="A22" s="22" t="n"/>
      <c r="B22" s="22" t="n"/>
      <c r="C22" s="22" t="n"/>
      <c r="D22" s="22" t="n"/>
      <c r="E22" s="37" t="n"/>
      <c r="F22" s="38">
        <f>IF(OR($A22="",$B22="",$D22=""),"",IFERROR(IF($D22="Ende-Anfang",VLOOKUP($B22,'Arbeitspakete'!$A$6:$J$105,10,FALSE),VLOOKUP($B22,'Arbeitspakete'!$A$6:$J$105,9,FALSE)),""))</f>
        <v/>
      </c>
      <c r="G22" s="38">
        <f>IF(OR($A22="",$C22=""),"",IFERROR(VLOOKUP($C22,'Arbeitspakete'!$A$6:$J$105,9,FALSE),""))</f>
        <v/>
      </c>
      <c r="H22" s="33">
        <f>IF(OR($F22="",$G22=""),"",IFERROR(($G22-$F22)*24,""))</f>
        <v/>
      </c>
      <c r="I22" s="20">
        <f>IF($A22="","",IF(OR($B22="",$C22="",$D22="",$E22=""),"Eingabe fehlt",IF($B22=$C22,"Konflikt",IF(OR($F22="",$G22=""),"Nicht prüfbar",IFERROR(IF($H22&gt;=$E22,"Erfüllt","Konflikt"),"Nicht prüfbar")))))</f>
        <v/>
      </c>
      <c r="J22" s="20">
        <f>IF($A22="","",IF(COUNTIF($A$6:$A$105,$A22)&gt;1,"Doppelte Bezugs-ID",IF(OR($B22="",$C22="",$D22="",$E22=""),"Eingabe fehlt",IF($B22=$C22,"Vorgänger und Nachfolger identisch",IF(COUNTIF('Arbeitspakete'!$A$6:$A$105,$B22)=0,"Vorgänger fehlt",IF(COUNTIF('Arbeitspakete'!$A$6:$A$105,$C22)=0,"Nachfolger fehlt",IF($I22="Konflikt","Zeitfolge oder Puffer prüfen",IF($I22="Nicht prüfbar","Termine im Plan ergänzen","OK"))))))))</f>
        <v/>
      </c>
    </row>
    <row r="23">
      <c r="A23" s="22" t="n"/>
      <c r="B23" s="22" t="n"/>
      <c r="C23" s="22" t="n"/>
      <c r="D23" s="22" t="n"/>
      <c r="E23" s="37" t="n"/>
      <c r="F23" s="39">
        <f>IF(OR($A23="",$B23="",$D23=""),"",IFERROR(IF($D23="Ende-Anfang",VLOOKUP($B23,'Arbeitspakete'!$A$6:$J$105,10,FALSE),VLOOKUP($B23,'Arbeitspakete'!$A$6:$J$105,9,FALSE)),""))</f>
        <v/>
      </c>
      <c r="G23" s="39">
        <f>IF(OR($A23="",$C23=""),"",IFERROR(VLOOKUP($C23,'Arbeitspakete'!$A$6:$J$105,9,FALSE),""))</f>
        <v/>
      </c>
      <c r="H23" s="36">
        <f>IF(OR($F23="",$G23=""),"",IFERROR(($G23-$F23)*24,""))</f>
        <v/>
      </c>
      <c r="I23" s="21">
        <f>IF($A23="","",IF(OR($B23="",$C23="",$D23="",$E23=""),"Eingabe fehlt",IF($B23=$C23,"Konflikt",IF(OR($F23="",$G23=""),"Nicht prüfbar",IFERROR(IF($H23&gt;=$E23,"Erfüllt","Konflikt"),"Nicht prüfbar")))))</f>
        <v/>
      </c>
      <c r="J23" s="21">
        <f>IF($A23="","",IF(COUNTIF($A$6:$A$105,$A23)&gt;1,"Doppelte Bezugs-ID",IF(OR($B23="",$C23="",$D23="",$E23=""),"Eingabe fehlt",IF($B23=$C23,"Vorgänger und Nachfolger identisch",IF(COUNTIF('Arbeitspakete'!$A$6:$A$105,$B23)=0,"Vorgänger fehlt",IF(COUNTIF('Arbeitspakete'!$A$6:$A$105,$C23)=0,"Nachfolger fehlt",IF($I23="Konflikt","Zeitfolge oder Puffer prüfen",IF($I23="Nicht prüfbar","Termine im Plan ergänzen","OK"))))))))</f>
        <v/>
      </c>
    </row>
    <row r="24">
      <c r="A24" s="22" t="n"/>
      <c r="B24" s="22" t="n"/>
      <c r="C24" s="22" t="n"/>
      <c r="D24" s="22" t="n"/>
      <c r="E24" s="37" t="n"/>
      <c r="F24" s="38">
        <f>IF(OR($A24="",$B24="",$D24=""),"",IFERROR(IF($D24="Ende-Anfang",VLOOKUP($B24,'Arbeitspakete'!$A$6:$J$105,10,FALSE),VLOOKUP($B24,'Arbeitspakete'!$A$6:$J$105,9,FALSE)),""))</f>
        <v/>
      </c>
      <c r="G24" s="38">
        <f>IF(OR($A24="",$C24=""),"",IFERROR(VLOOKUP($C24,'Arbeitspakete'!$A$6:$J$105,9,FALSE),""))</f>
        <v/>
      </c>
      <c r="H24" s="33">
        <f>IF(OR($F24="",$G24=""),"",IFERROR(($G24-$F24)*24,""))</f>
        <v/>
      </c>
      <c r="I24" s="20">
        <f>IF($A24="","",IF(OR($B24="",$C24="",$D24="",$E24=""),"Eingabe fehlt",IF($B24=$C24,"Konflikt",IF(OR($F24="",$G24=""),"Nicht prüfbar",IFERROR(IF($H24&gt;=$E24,"Erfüllt","Konflikt"),"Nicht prüfbar")))))</f>
        <v/>
      </c>
      <c r="J24" s="20">
        <f>IF($A24="","",IF(COUNTIF($A$6:$A$105,$A24)&gt;1,"Doppelte Bezugs-ID",IF(OR($B24="",$C24="",$D24="",$E24=""),"Eingabe fehlt",IF($B24=$C24,"Vorgänger und Nachfolger identisch",IF(COUNTIF('Arbeitspakete'!$A$6:$A$105,$B24)=0,"Vorgänger fehlt",IF(COUNTIF('Arbeitspakete'!$A$6:$A$105,$C24)=0,"Nachfolger fehlt",IF($I24="Konflikt","Zeitfolge oder Puffer prüfen",IF($I24="Nicht prüfbar","Termine im Plan ergänzen","OK"))))))))</f>
        <v/>
      </c>
    </row>
    <row r="25">
      <c r="A25" s="22" t="n"/>
      <c r="B25" s="22" t="n"/>
      <c r="C25" s="22" t="n"/>
      <c r="D25" s="22" t="n"/>
      <c r="E25" s="37" t="n"/>
      <c r="F25" s="39">
        <f>IF(OR($A25="",$B25="",$D25=""),"",IFERROR(IF($D25="Ende-Anfang",VLOOKUP($B25,'Arbeitspakete'!$A$6:$J$105,10,FALSE),VLOOKUP($B25,'Arbeitspakete'!$A$6:$J$105,9,FALSE)),""))</f>
        <v/>
      </c>
      <c r="G25" s="39">
        <f>IF(OR($A25="",$C25=""),"",IFERROR(VLOOKUP($C25,'Arbeitspakete'!$A$6:$J$105,9,FALSE),""))</f>
        <v/>
      </c>
      <c r="H25" s="36">
        <f>IF(OR($F25="",$G25=""),"",IFERROR(($G25-$F25)*24,""))</f>
        <v/>
      </c>
      <c r="I25" s="21">
        <f>IF($A25="","",IF(OR($B25="",$C25="",$D25="",$E25=""),"Eingabe fehlt",IF($B25=$C25,"Konflikt",IF(OR($F25="",$G25=""),"Nicht prüfbar",IFERROR(IF($H25&gt;=$E25,"Erfüllt","Konflikt"),"Nicht prüfbar")))))</f>
        <v/>
      </c>
      <c r="J25" s="21">
        <f>IF($A25="","",IF(COUNTIF($A$6:$A$105,$A25)&gt;1,"Doppelte Bezugs-ID",IF(OR($B25="",$C25="",$D25="",$E25=""),"Eingabe fehlt",IF($B25=$C25,"Vorgänger und Nachfolger identisch",IF(COUNTIF('Arbeitspakete'!$A$6:$A$105,$B25)=0,"Vorgänger fehlt",IF(COUNTIF('Arbeitspakete'!$A$6:$A$105,$C25)=0,"Nachfolger fehlt",IF($I25="Konflikt","Zeitfolge oder Puffer prüfen",IF($I25="Nicht prüfbar","Termine im Plan ergänzen","OK"))))))))</f>
        <v/>
      </c>
    </row>
    <row r="26">
      <c r="A26" s="22" t="n"/>
      <c r="B26" s="22" t="n"/>
      <c r="C26" s="22" t="n"/>
      <c r="D26" s="22" t="n"/>
      <c r="E26" s="37" t="n"/>
      <c r="F26" s="38">
        <f>IF(OR($A26="",$B26="",$D26=""),"",IFERROR(IF($D26="Ende-Anfang",VLOOKUP($B26,'Arbeitspakete'!$A$6:$J$105,10,FALSE),VLOOKUP($B26,'Arbeitspakete'!$A$6:$J$105,9,FALSE)),""))</f>
        <v/>
      </c>
      <c r="G26" s="38">
        <f>IF(OR($A26="",$C26=""),"",IFERROR(VLOOKUP($C26,'Arbeitspakete'!$A$6:$J$105,9,FALSE),""))</f>
        <v/>
      </c>
      <c r="H26" s="33">
        <f>IF(OR($F26="",$G26=""),"",IFERROR(($G26-$F26)*24,""))</f>
        <v/>
      </c>
      <c r="I26" s="20">
        <f>IF($A26="","",IF(OR($B26="",$C26="",$D26="",$E26=""),"Eingabe fehlt",IF($B26=$C26,"Konflikt",IF(OR($F26="",$G26=""),"Nicht prüfbar",IFERROR(IF($H26&gt;=$E26,"Erfüllt","Konflikt"),"Nicht prüfbar")))))</f>
        <v/>
      </c>
      <c r="J26" s="20">
        <f>IF($A26="","",IF(COUNTIF($A$6:$A$105,$A26)&gt;1,"Doppelte Bezugs-ID",IF(OR($B26="",$C26="",$D26="",$E26=""),"Eingabe fehlt",IF($B26=$C26,"Vorgänger und Nachfolger identisch",IF(COUNTIF('Arbeitspakete'!$A$6:$A$105,$B26)=0,"Vorgänger fehlt",IF(COUNTIF('Arbeitspakete'!$A$6:$A$105,$C26)=0,"Nachfolger fehlt",IF($I26="Konflikt","Zeitfolge oder Puffer prüfen",IF($I26="Nicht prüfbar","Termine im Plan ergänzen","OK"))))))))</f>
        <v/>
      </c>
    </row>
    <row r="27">
      <c r="A27" s="22" t="n"/>
      <c r="B27" s="22" t="n"/>
      <c r="C27" s="22" t="n"/>
      <c r="D27" s="22" t="n"/>
      <c r="E27" s="37" t="n"/>
      <c r="F27" s="39">
        <f>IF(OR($A27="",$B27="",$D27=""),"",IFERROR(IF($D27="Ende-Anfang",VLOOKUP($B27,'Arbeitspakete'!$A$6:$J$105,10,FALSE),VLOOKUP($B27,'Arbeitspakete'!$A$6:$J$105,9,FALSE)),""))</f>
        <v/>
      </c>
      <c r="G27" s="39">
        <f>IF(OR($A27="",$C27=""),"",IFERROR(VLOOKUP($C27,'Arbeitspakete'!$A$6:$J$105,9,FALSE),""))</f>
        <v/>
      </c>
      <c r="H27" s="36">
        <f>IF(OR($F27="",$G27=""),"",IFERROR(($G27-$F27)*24,""))</f>
        <v/>
      </c>
      <c r="I27" s="21">
        <f>IF($A27="","",IF(OR($B27="",$C27="",$D27="",$E27=""),"Eingabe fehlt",IF($B27=$C27,"Konflikt",IF(OR($F27="",$G27=""),"Nicht prüfbar",IFERROR(IF($H27&gt;=$E27,"Erfüllt","Konflikt"),"Nicht prüfbar")))))</f>
        <v/>
      </c>
      <c r="J27" s="21">
        <f>IF($A27="","",IF(COUNTIF($A$6:$A$105,$A27)&gt;1,"Doppelte Bezugs-ID",IF(OR($B27="",$C27="",$D27="",$E27=""),"Eingabe fehlt",IF($B27=$C27,"Vorgänger und Nachfolger identisch",IF(COUNTIF('Arbeitspakete'!$A$6:$A$105,$B27)=0,"Vorgänger fehlt",IF(COUNTIF('Arbeitspakete'!$A$6:$A$105,$C27)=0,"Nachfolger fehlt",IF($I27="Konflikt","Zeitfolge oder Puffer prüfen",IF($I27="Nicht prüfbar","Termine im Plan ergänzen","OK"))))))))</f>
        <v/>
      </c>
    </row>
    <row r="28">
      <c r="A28" s="22" t="n"/>
      <c r="B28" s="22" t="n"/>
      <c r="C28" s="22" t="n"/>
      <c r="D28" s="22" t="n"/>
      <c r="E28" s="37" t="n"/>
      <c r="F28" s="38">
        <f>IF(OR($A28="",$B28="",$D28=""),"",IFERROR(IF($D28="Ende-Anfang",VLOOKUP($B28,'Arbeitspakete'!$A$6:$J$105,10,FALSE),VLOOKUP($B28,'Arbeitspakete'!$A$6:$J$105,9,FALSE)),""))</f>
        <v/>
      </c>
      <c r="G28" s="38">
        <f>IF(OR($A28="",$C28=""),"",IFERROR(VLOOKUP($C28,'Arbeitspakete'!$A$6:$J$105,9,FALSE),""))</f>
        <v/>
      </c>
      <c r="H28" s="33">
        <f>IF(OR($F28="",$G28=""),"",IFERROR(($G28-$F28)*24,""))</f>
        <v/>
      </c>
      <c r="I28" s="20">
        <f>IF($A28="","",IF(OR($B28="",$C28="",$D28="",$E28=""),"Eingabe fehlt",IF($B28=$C28,"Konflikt",IF(OR($F28="",$G28=""),"Nicht prüfbar",IFERROR(IF($H28&gt;=$E28,"Erfüllt","Konflikt"),"Nicht prüfbar")))))</f>
        <v/>
      </c>
      <c r="J28" s="20">
        <f>IF($A28="","",IF(COUNTIF($A$6:$A$105,$A28)&gt;1,"Doppelte Bezugs-ID",IF(OR($B28="",$C28="",$D28="",$E28=""),"Eingabe fehlt",IF($B28=$C28,"Vorgänger und Nachfolger identisch",IF(COUNTIF('Arbeitspakete'!$A$6:$A$105,$B28)=0,"Vorgänger fehlt",IF(COUNTIF('Arbeitspakete'!$A$6:$A$105,$C28)=0,"Nachfolger fehlt",IF($I28="Konflikt","Zeitfolge oder Puffer prüfen",IF($I28="Nicht prüfbar","Termine im Plan ergänzen","OK"))))))))</f>
        <v/>
      </c>
    </row>
    <row r="29">
      <c r="A29" s="22" t="n"/>
      <c r="B29" s="22" t="n"/>
      <c r="C29" s="22" t="n"/>
      <c r="D29" s="22" t="n"/>
      <c r="E29" s="37" t="n"/>
      <c r="F29" s="39">
        <f>IF(OR($A29="",$B29="",$D29=""),"",IFERROR(IF($D29="Ende-Anfang",VLOOKUP($B29,'Arbeitspakete'!$A$6:$J$105,10,FALSE),VLOOKUP($B29,'Arbeitspakete'!$A$6:$J$105,9,FALSE)),""))</f>
        <v/>
      </c>
      <c r="G29" s="39">
        <f>IF(OR($A29="",$C29=""),"",IFERROR(VLOOKUP($C29,'Arbeitspakete'!$A$6:$J$105,9,FALSE),""))</f>
        <v/>
      </c>
      <c r="H29" s="36">
        <f>IF(OR($F29="",$G29=""),"",IFERROR(($G29-$F29)*24,""))</f>
        <v/>
      </c>
      <c r="I29" s="21">
        <f>IF($A29="","",IF(OR($B29="",$C29="",$D29="",$E29=""),"Eingabe fehlt",IF($B29=$C29,"Konflikt",IF(OR($F29="",$G29=""),"Nicht prüfbar",IFERROR(IF($H29&gt;=$E29,"Erfüllt","Konflikt"),"Nicht prüfbar")))))</f>
        <v/>
      </c>
      <c r="J29" s="21">
        <f>IF($A29="","",IF(COUNTIF($A$6:$A$105,$A29)&gt;1,"Doppelte Bezugs-ID",IF(OR($B29="",$C29="",$D29="",$E29=""),"Eingabe fehlt",IF($B29=$C29,"Vorgänger und Nachfolger identisch",IF(COUNTIF('Arbeitspakete'!$A$6:$A$105,$B29)=0,"Vorgänger fehlt",IF(COUNTIF('Arbeitspakete'!$A$6:$A$105,$C29)=0,"Nachfolger fehlt",IF($I29="Konflikt","Zeitfolge oder Puffer prüfen",IF($I29="Nicht prüfbar","Termine im Plan ergänzen","OK"))))))))</f>
        <v/>
      </c>
    </row>
    <row r="30">
      <c r="A30" s="22" t="n"/>
      <c r="B30" s="22" t="n"/>
      <c r="C30" s="22" t="n"/>
      <c r="D30" s="22" t="n"/>
      <c r="E30" s="37" t="n"/>
      <c r="F30" s="38">
        <f>IF(OR($A30="",$B30="",$D30=""),"",IFERROR(IF($D30="Ende-Anfang",VLOOKUP($B30,'Arbeitspakete'!$A$6:$J$105,10,FALSE),VLOOKUP($B30,'Arbeitspakete'!$A$6:$J$105,9,FALSE)),""))</f>
        <v/>
      </c>
      <c r="G30" s="38">
        <f>IF(OR($A30="",$C30=""),"",IFERROR(VLOOKUP($C30,'Arbeitspakete'!$A$6:$J$105,9,FALSE),""))</f>
        <v/>
      </c>
      <c r="H30" s="33">
        <f>IF(OR($F30="",$G30=""),"",IFERROR(($G30-$F30)*24,""))</f>
        <v/>
      </c>
      <c r="I30" s="20">
        <f>IF($A30="","",IF(OR($B30="",$C30="",$D30="",$E30=""),"Eingabe fehlt",IF($B30=$C30,"Konflikt",IF(OR($F30="",$G30=""),"Nicht prüfbar",IFERROR(IF($H30&gt;=$E30,"Erfüllt","Konflikt"),"Nicht prüfbar")))))</f>
        <v/>
      </c>
      <c r="J30" s="20">
        <f>IF($A30="","",IF(COUNTIF($A$6:$A$105,$A30)&gt;1,"Doppelte Bezugs-ID",IF(OR($B30="",$C30="",$D30="",$E30=""),"Eingabe fehlt",IF($B30=$C30,"Vorgänger und Nachfolger identisch",IF(COUNTIF('Arbeitspakete'!$A$6:$A$105,$B30)=0,"Vorgänger fehlt",IF(COUNTIF('Arbeitspakete'!$A$6:$A$105,$C30)=0,"Nachfolger fehlt",IF($I30="Konflikt","Zeitfolge oder Puffer prüfen",IF($I30="Nicht prüfbar","Termine im Plan ergänzen","OK"))))))))</f>
        <v/>
      </c>
    </row>
    <row r="31">
      <c r="A31" s="22" t="n"/>
      <c r="B31" s="22" t="n"/>
      <c r="C31" s="22" t="n"/>
      <c r="D31" s="22" t="n"/>
      <c r="E31" s="37" t="n"/>
      <c r="F31" s="39">
        <f>IF(OR($A31="",$B31="",$D31=""),"",IFERROR(IF($D31="Ende-Anfang",VLOOKUP($B31,'Arbeitspakete'!$A$6:$J$105,10,FALSE),VLOOKUP($B31,'Arbeitspakete'!$A$6:$J$105,9,FALSE)),""))</f>
        <v/>
      </c>
      <c r="G31" s="39">
        <f>IF(OR($A31="",$C31=""),"",IFERROR(VLOOKUP($C31,'Arbeitspakete'!$A$6:$J$105,9,FALSE),""))</f>
        <v/>
      </c>
      <c r="H31" s="36">
        <f>IF(OR($F31="",$G31=""),"",IFERROR(($G31-$F31)*24,""))</f>
        <v/>
      </c>
      <c r="I31" s="21">
        <f>IF($A31="","",IF(OR($B31="",$C31="",$D31="",$E31=""),"Eingabe fehlt",IF($B31=$C31,"Konflikt",IF(OR($F31="",$G31=""),"Nicht prüfbar",IFERROR(IF($H31&gt;=$E31,"Erfüllt","Konflikt"),"Nicht prüfbar")))))</f>
        <v/>
      </c>
      <c r="J31" s="21">
        <f>IF($A31="","",IF(COUNTIF($A$6:$A$105,$A31)&gt;1,"Doppelte Bezugs-ID",IF(OR($B31="",$C31="",$D31="",$E31=""),"Eingabe fehlt",IF($B31=$C31,"Vorgänger und Nachfolger identisch",IF(COUNTIF('Arbeitspakete'!$A$6:$A$105,$B31)=0,"Vorgänger fehlt",IF(COUNTIF('Arbeitspakete'!$A$6:$A$105,$C31)=0,"Nachfolger fehlt",IF($I31="Konflikt","Zeitfolge oder Puffer prüfen",IF($I31="Nicht prüfbar","Termine im Plan ergänzen","OK"))))))))</f>
        <v/>
      </c>
    </row>
    <row r="32">
      <c r="A32" s="22" t="n"/>
      <c r="B32" s="22" t="n"/>
      <c r="C32" s="22" t="n"/>
      <c r="D32" s="22" t="n"/>
      <c r="E32" s="37" t="n"/>
      <c r="F32" s="38">
        <f>IF(OR($A32="",$B32="",$D32=""),"",IFERROR(IF($D32="Ende-Anfang",VLOOKUP($B32,'Arbeitspakete'!$A$6:$J$105,10,FALSE),VLOOKUP($B32,'Arbeitspakete'!$A$6:$J$105,9,FALSE)),""))</f>
        <v/>
      </c>
      <c r="G32" s="38">
        <f>IF(OR($A32="",$C32=""),"",IFERROR(VLOOKUP($C32,'Arbeitspakete'!$A$6:$J$105,9,FALSE),""))</f>
        <v/>
      </c>
      <c r="H32" s="33">
        <f>IF(OR($F32="",$G32=""),"",IFERROR(($G32-$F32)*24,""))</f>
        <v/>
      </c>
      <c r="I32" s="20">
        <f>IF($A32="","",IF(OR($B32="",$C32="",$D32="",$E32=""),"Eingabe fehlt",IF($B32=$C32,"Konflikt",IF(OR($F32="",$G32=""),"Nicht prüfbar",IFERROR(IF($H32&gt;=$E32,"Erfüllt","Konflikt"),"Nicht prüfbar")))))</f>
        <v/>
      </c>
      <c r="J32" s="20">
        <f>IF($A32="","",IF(COUNTIF($A$6:$A$105,$A32)&gt;1,"Doppelte Bezugs-ID",IF(OR($B32="",$C32="",$D32="",$E32=""),"Eingabe fehlt",IF($B32=$C32,"Vorgänger und Nachfolger identisch",IF(COUNTIF('Arbeitspakete'!$A$6:$A$105,$B32)=0,"Vorgänger fehlt",IF(COUNTIF('Arbeitspakete'!$A$6:$A$105,$C32)=0,"Nachfolger fehlt",IF($I32="Konflikt","Zeitfolge oder Puffer prüfen",IF($I32="Nicht prüfbar","Termine im Plan ergänzen","OK"))))))))</f>
        <v/>
      </c>
    </row>
    <row r="33">
      <c r="A33" s="22" t="n"/>
      <c r="B33" s="22" t="n"/>
      <c r="C33" s="22" t="n"/>
      <c r="D33" s="22" t="n"/>
      <c r="E33" s="37" t="n"/>
      <c r="F33" s="39">
        <f>IF(OR($A33="",$B33="",$D33=""),"",IFERROR(IF($D33="Ende-Anfang",VLOOKUP($B33,'Arbeitspakete'!$A$6:$J$105,10,FALSE),VLOOKUP($B33,'Arbeitspakete'!$A$6:$J$105,9,FALSE)),""))</f>
        <v/>
      </c>
      <c r="G33" s="39">
        <f>IF(OR($A33="",$C33=""),"",IFERROR(VLOOKUP($C33,'Arbeitspakete'!$A$6:$J$105,9,FALSE),""))</f>
        <v/>
      </c>
      <c r="H33" s="36">
        <f>IF(OR($F33="",$G33=""),"",IFERROR(($G33-$F33)*24,""))</f>
        <v/>
      </c>
      <c r="I33" s="21">
        <f>IF($A33="","",IF(OR($B33="",$C33="",$D33="",$E33=""),"Eingabe fehlt",IF($B33=$C33,"Konflikt",IF(OR($F33="",$G33=""),"Nicht prüfbar",IFERROR(IF($H33&gt;=$E33,"Erfüllt","Konflikt"),"Nicht prüfbar")))))</f>
        <v/>
      </c>
      <c r="J33" s="21">
        <f>IF($A33="","",IF(COUNTIF($A$6:$A$105,$A33)&gt;1,"Doppelte Bezugs-ID",IF(OR($B33="",$C33="",$D33="",$E33=""),"Eingabe fehlt",IF($B33=$C33,"Vorgänger und Nachfolger identisch",IF(COUNTIF('Arbeitspakete'!$A$6:$A$105,$B33)=0,"Vorgänger fehlt",IF(COUNTIF('Arbeitspakete'!$A$6:$A$105,$C33)=0,"Nachfolger fehlt",IF($I33="Konflikt","Zeitfolge oder Puffer prüfen",IF($I33="Nicht prüfbar","Termine im Plan ergänzen","OK"))))))))</f>
        <v/>
      </c>
    </row>
    <row r="34">
      <c r="A34" s="22" t="n"/>
      <c r="B34" s="22" t="n"/>
      <c r="C34" s="22" t="n"/>
      <c r="D34" s="22" t="n"/>
      <c r="E34" s="37" t="n"/>
      <c r="F34" s="38">
        <f>IF(OR($A34="",$B34="",$D34=""),"",IFERROR(IF($D34="Ende-Anfang",VLOOKUP($B34,'Arbeitspakete'!$A$6:$J$105,10,FALSE),VLOOKUP($B34,'Arbeitspakete'!$A$6:$J$105,9,FALSE)),""))</f>
        <v/>
      </c>
      <c r="G34" s="38">
        <f>IF(OR($A34="",$C34=""),"",IFERROR(VLOOKUP($C34,'Arbeitspakete'!$A$6:$J$105,9,FALSE),""))</f>
        <v/>
      </c>
      <c r="H34" s="33">
        <f>IF(OR($F34="",$G34=""),"",IFERROR(($G34-$F34)*24,""))</f>
        <v/>
      </c>
      <c r="I34" s="20">
        <f>IF($A34="","",IF(OR($B34="",$C34="",$D34="",$E34=""),"Eingabe fehlt",IF($B34=$C34,"Konflikt",IF(OR($F34="",$G34=""),"Nicht prüfbar",IFERROR(IF($H34&gt;=$E34,"Erfüllt","Konflikt"),"Nicht prüfbar")))))</f>
        <v/>
      </c>
      <c r="J34" s="20">
        <f>IF($A34="","",IF(COUNTIF($A$6:$A$105,$A34)&gt;1,"Doppelte Bezugs-ID",IF(OR($B34="",$C34="",$D34="",$E34=""),"Eingabe fehlt",IF($B34=$C34,"Vorgänger und Nachfolger identisch",IF(COUNTIF('Arbeitspakete'!$A$6:$A$105,$B34)=0,"Vorgänger fehlt",IF(COUNTIF('Arbeitspakete'!$A$6:$A$105,$C34)=0,"Nachfolger fehlt",IF($I34="Konflikt","Zeitfolge oder Puffer prüfen",IF($I34="Nicht prüfbar","Termine im Plan ergänzen","OK"))))))))</f>
        <v/>
      </c>
    </row>
    <row r="35">
      <c r="A35" s="22" t="n"/>
      <c r="B35" s="22" t="n"/>
      <c r="C35" s="22" t="n"/>
      <c r="D35" s="22" t="n"/>
      <c r="E35" s="37" t="n"/>
      <c r="F35" s="39">
        <f>IF(OR($A35="",$B35="",$D35=""),"",IFERROR(IF($D35="Ende-Anfang",VLOOKUP($B35,'Arbeitspakete'!$A$6:$J$105,10,FALSE),VLOOKUP($B35,'Arbeitspakete'!$A$6:$J$105,9,FALSE)),""))</f>
        <v/>
      </c>
      <c r="G35" s="39">
        <f>IF(OR($A35="",$C35=""),"",IFERROR(VLOOKUP($C35,'Arbeitspakete'!$A$6:$J$105,9,FALSE),""))</f>
        <v/>
      </c>
      <c r="H35" s="36">
        <f>IF(OR($F35="",$G35=""),"",IFERROR(($G35-$F35)*24,""))</f>
        <v/>
      </c>
      <c r="I35" s="21">
        <f>IF($A35="","",IF(OR($B35="",$C35="",$D35="",$E35=""),"Eingabe fehlt",IF($B35=$C35,"Konflikt",IF(OR($F35="",$G35=""),"Nicht prüfbar",IFERROR(IF($H35&gt;=$E35,"Erfüllt","Konflikt"),"Nicht prüfbar")))))</f>
        <v/>
      </c>
      <c r="J35" s="21">
        <f>IF($A35="","",IF(COUNTIF($A$6:$A$105,$A35)&gt;1,"Doppelte Bezugs-ID",IF(OR($B35="",$C35="",$D35="",$E35=""),"Eingabe fehlt",IF($B35=$C35,"Vorgänger und Nachfolger identisch",IF(COUNTIF('Arbeitspakete'!$A$6:$A$105,$B35)=0,"Vorgänger fehlt",IF(COUNTIF('Arbeitspakete'!$A$6:$A$105,$C35)=0,"Nachfolger fehlt",IF($I35="Konflikt","Zeitfolge oder Puffer prüfen",IF($I35="Nicht prüfbar","Termine im Plan ergänzen","OK"))))))))</f>
        <v/>
      </c>
    </row>
    <row r="36">
      <c r="A36" s="22" t="n"/>
      <c r="B36" s="22" t="n"/>
      <c r="C36" s="22" t="n"/>
      <c r="D36" s="22" t="n"/>
      <c r="E36" s="37" t="n"/>
      <c r="F36" s="38">
        <f>IF(OR($A36="",$B36="",$D36=""),"",IFERROR(IF($D36="Ende-Anfang",VLOOKUP($B36,'Arbeitspakete'!$A$6:$J$105,10,FALSE),VLOOKUP($B36,'Arbeitspakete'!$A$6:$J$105,9,FALSE)),""))</f>
        <v/>
      </c>
      <c r="G36" s="38">
        <f>IF(OR($A36="",$C36=""),"",IFERROR(VLOOKUP($C36,'Arbeitspakete'!$A$6:$J$105,9,FALSE),""))</f>
        <v/>
      </c>
      <c r="H36" s="33">
        <f>IF(OR($F36="",$G36=""),"",IFERROR(($G36-$F36)*24,""))</f>
        <v/>
      </c>
      <c r="I36" s="20">
        <f>IF($A36="","",IF(OR($B36="",$C36="",$D36="",$E36=""),"Eingabe fehlt",IF($B36=$C36,"Konflikt",IF(OR($F36="",$G36=""),"Nicht prüfbar",IFERROR(IF($H36&gt;=$E36,"Erfüllt","Konflikt"),"Nicht prüfbar")))))</f>
        <v/>
      </c>
      <c r="J36" s="20">
        <f>IF($A36="","",IF(COUNTIF($A$6:$A$105,$A36)&gt;1,"Doppelte Bezugs-ID",IF(OR($B36="",$C36="",$D36="",$E36=""),"Eingabe fehlt",IF($B36=$C36,"Vorgänger und Nachfolger identisch",IF(COUNTIF('Arbeitspakete'!$A$6:$A$105,$B36)=0,"Vorgänger fehlt",IF(COUNTIF('Arbeitspakete'!$A$6:$A$105,$C36)=0,"Nachfolger fehlt",IF($I36="Konflikt","Zeitfolge oder Puffer prüfen",IF($I36="Nicht prüfbar","Termine im Plan ergänzen","OK"))))))))</f>
        <v/>
      </c>
    </row>
    <row r="37">
      <c r="A37" s="22" t="n"/>
      <c r="B37" s="22" t="n"/>
      <c r="C37" s="22" t="n"/>
      <c r="D37" s="22" t="n"/>
      <c r="E37" s="37" t="n"/>
      <c r="F37" s="39">
        <f>IF(OR($A37="",$B37="",$D37=""),"",IFERROR(IF($D37="Ende-Anfang",VLOOKUP($B37,'Arbeitspakete'!$A$6:$J$105,10,FALSE),VLOOKUP($B37,'Arbeitspakete'!$A$6:$J$105,9,FALSE)),""))</f>
        <v/>
      </c>
      <c r="G37" s="39">
        <f>IF(OR($A37="",$C37=""),"",IFERROR(VLOOKUP($C37,'Arbeitspakete'!$A$6:$J$105,9,FALSE),""))</f>
        <v/>
      </c>
      <c r="H37" s="36">
        <f>IF(OR($F37="",$G37=""),"",IFERROR(($G37-$F37)*24,""))</f>
        <v/>
      </c>
      <c r="I37" s="21">
        <f>IF($A37="","",IF(OR($B37="",$C37="",$D37="",$E37=""),"Eingabe fehlt",IF($B37=$C37,"Konflikt",IF(OR($F37="",$G37=""),"Nicht prüfbar",IFERROR(IF($H37&gt;=$E37,"Erfüllt","Konflikt"),"Nicht prüfbar")))))</f>
        <v/>
      </c>
      <c r="J37" s="21">
        <f>IF($A37="","",IF(COUNTIF($A$6:$A$105,$A37)&gt;1,"Doppelte Bezugs-ID",IF(OR($B37="",$C37="",$D37="",$E37=""),"Eingabe fehlt",IF($B37=$C37,"Vorgänger und Nachfolger identisch",IF(COUNTIF('Arbeitspakete'!$A$6:$A$105,$B37)=0,"Vorgänger fehlt",IF(COUNTIF('Arbeitspakete'!$A$6:$A$105,$C37)=0,"Nachfolger fehlt",IF($I37="Konflikt","Zeitfolge oder Puffer prüfen",IF($I37="Nicht prüfbar","Termine im Plan ergänzen","OK"))))))))</f>
        <v/>
      </c>
    </row>
    <row r="38">
      <c r="A38" s="22" t="n"/>
      <c r="B38" s="22" t="n"/>
      <c r="C38" s="22" t="n"/>
      <c r="D38" s="22" t="n"/>
      <c r="E38" s="37" t="n"/>
      <c r="F38" s="38">
        <f>IF(OR($A38="",$B38="",$D38=""),"",IFERROR(IF($D38="Ende-Anfang",VLOOKUP($B38,'Arbeitspakete'!$A$6:$J$105,10,FALSE),VLOOKUP($B38,'Arbeitspakete'!$A$6:$J$105,9,FALSE)),""))</f>
        <v/>
      </c>
      <c r="G38" s="38">
        <f>IF(OR($A38="",$C38=""),"",IFERROR(VLOOKUP($C38,'Arbeitspakete'!$A$6:$J$105,9,FALSE),""))</f>
        <v/>
      </c>
      <c r="H38" s="33">
        <f>IF(OR($F38="",$G38=""),"",IFERROR(($G38-$F38)*24,""))</f>
        <v/>
      </c>
      <c r="I38" s="20">
        <f>IF($A38="","",IF(OR($B38="",$C38="",$D38="",$E38=""),"Eingabe fehlt",IF($B38=$C38,"Konflikt",IF(OR($F38="",$G38=""),"Nicht prüfbar",IFERROR(IF($H38&gt;=$E38,"Erfüllt","Konflikt"),"Nicht prüfbar")))))</f>
        <v/>
      </c>
      <c r="J38" s="20">
        <f>IF($A38="","",IF(COUNTIF($A$6:$A$105,$A38)&gt;1,"Doppelte Bezugs-ID",IF(OR($B38="",$C38="",$D38="",$E38=""),"Eingabe fehlt",IF($B38=$C38,"Vorgänger und Nachfolger identisch",IF(COUNTIF('Arbeitspakete'!$A$6:$A$105,$B38)=0,"Vorgänger fehlt",IF(COUNTIF('Arbeitspakete'!$A$6:$A$105,$C38)=0,"Nachfolger fehlt",IF($I38="Konflikt","Zeitfolge oder Puffer prüfen",IF($I38="Nicht prüfbar","Termine im Plan ergänzen","OK"))))))))</f>
        <v/>
      </c>
    </row>
    <row r="39">
      <c r="A39" s="22" t="n"/>
      <c r="B39" s="22" t="n"/>
      <c r="C39" s="22" t="n"/>
      <c r="D39" s="22" t="n"/>
      <c r="E39" s="37" t="n"/>
      <c r="F39" s="39">
        <f>IF(OR($A39="",$B39="",$D39=""),"",IFERROR(IF($D39="Ende-Anfang",VLOOKUP($B39,'Arbeitspakete'!$A$6:$J$105,10,FALSE),VLOOKUP($B39,'Arbeitspakete'!$A$6:$J$105,9,FALSE)),""))</f>
        <v/>
      </c>
      <c r="G39" s="39">
        <f>IF(OR($A39="",$C39=""),"",IFERROR(VLOOKUP($C39,'Arbeitspakete'!$A$6:$J$105,9,FALSE),""))</f>
        <v/>
      </c>
      <c r="H39" s="36">
        <f>IF(OR($F39="",$G39=""),"",IFERROR(($G39-$F39)*24,""))</f>
        <v/>
      </c>
      <c r="I39" s="21">
        <f>IF($A39="","",IF(OR($B39="",$C39="",$D39="",$E39=""),"Eingabe fehlt",IF($B39=$C39,"Konflikt",IF(OR($F39="",$G39=""),"Nicht prüfbar",IFERROR(IF($H39&gt;=$E39,"Erfüllt","Konflikt"),"Nicht prüfbar")))))</f>
        <v/>
      </c>
      <c r="J39" s="21">
        <f>IF($A39="","",IF(COUNTIF($A$6:$A$105,$A39)&gt;1,"Doppelte Bezugs-ID",IF(OR($B39="",$C39="",$D39="",$E39=""),"Eingabe fehlt",IF($B39=$C39,"Vorgänger und Nachfolger identisch",IF(COUNTIF('Arbeitspakete'!$A$6:$A$105,$B39)=0,"Vorgänger fehlt",IF(COUNTIF('Arbeitspakete'!$A$6:$A$105,$C39)=0,"Nachfolger fehlt",IF($I39="Konflikt","Zeitfolge oder Puffer prüfen",IF($I39="Nicht prüfbar","Termine im Plan ergänzen","OK"))))))))</f>
        <v/>
      </c>
    </row>
    <row r="40">
      <c r="A40" s="22" t="n"/>
      <c r="B40" s="22" t="n"/>
      <c r="C40" s="22" t="n"/>
      <c r="D40" s="22" t="n"/>
      <c r="E40" s="37" t="n"/>
      <c r="F40" s="38">
        <f>IF(OR($A40="",$B40="",$D40=""),"",IFERROR(IF($D40="Ende-Anfang",VLOOKUP($B40,'Arbeitspakete'!$A$6:$J$105,10,FALSE),VLOOKUP($B40,'Arbeitspakete'!$A$6:$J$105,9,FALSE)),""))</f>
        <v/>
      </c>
      <c r="G40" s="38">
        <f>IF(OR($A40="",$C40=""),"",IFERROR(VLOOKUP($C40,'Arbeitspakete'!$A$6:$J$105,9,FALSE),""))</f>
        <v/>
      </c>
      <c r="H40" s="33">
        <f>IF(OR($F40="",$G40=""),"",IFERROR(($G40-$F40)*24,""))</f>
        <v/>
      </c>
      <c r="I40" s="20">
        <f>IF($A40="","",IF(OR($B40="",$C40="",$D40="",$E40=""),"Eingabe fehlt",IF($B40=$C40,"Konflikt",IF(OR($F40="",$G40=""),"Nicht prüfbar",IFERROR(IF($H40&gt;=$E40,"Erfüllt","Konflikt"),"Nicht prüfbar")))))</f>
        <v/>
      </c>
      <c r="J40" s="20">
        <f>IF($A40="","",IF(COUNTIF($A$6:$A$105,$A40)&gt;1,"Doppelte Bezugs-ID",IF(OR($B40="",$C40="",$D40="",$E40=""),"Eingabe fehlt",IF($B40=$C40,"Vorgänger und Nachfolger identisch",IF(COUNTIF('Arbeitspakete'!$A$6:$A$105,$B40)=0,"Vorgänger fehlt",IF(COUNTIF('Arbeitspakete'!$A$6:$A$105,$C40)=0,"Nachfolger fehlt",IF($I40="Konflikt","Zeitfolge oder Puffer prüfen",IF($I40="Nicht prüfbar","Termine im Plan ergänzen","OK"))))))))</f>
        <v/>
      </c>
    </row>
    <row r="41">
      <c r="A41" s="22" t="n"/>
      <c r="B41" s="22" t="n"/>
      <c r="C41" s="22" t="n"/>
      <c r="D41" s="22" t="n"/>
      <c r="E41" s="37" t="n"/>
      <c r="F41" s="39">
        <f>IF(OR($A41="",$B41="",$D41=""),"",IFERROR(IF($D41="Ende-Anfang",VLOOKUP($B41,'Arbeitspakete'!$A$6:$J$105,10,FALSE),VLOOKUP($B41,'Arbeitspakete'!$A$6:$J$105,9,FALSE)),""))</f>
        <v/>
      </c>
      <c r="G41" s="39">
        <f>IF(OR($A41="",$C41=""),"",IFERROR(VLOOKUP($C41,'Arbeitspakete'!$A$6:$J$105,9,FALSE),""))</f>
        <v/>
      </c>
      <c r="H41" s="36">
        <f>IF(OR($F41="",$G41=""),"",IFERROR(($G41-$F41)*24,""))</f>
        <v/>
      </c>
      <c r="I41" s="21">
        <f>IF($A41="","",IF(OR($B41="",$C41="",$D41="",$E41=""),"Eingabe fehlt",IF($B41=$C41,"Konflikt",IF(OR($F41="",$G41=""),"Nicht prüfbar",IFERROR(IF($H41&gt;=$E41,"Erfüllt","Konflikt"),"Nicht prüfbar")))))</f>
        <v/>
      </c>
      <c r="J41" s="21">
        <f>IF($A41="","",IF(COUNTIF($A$6:$A$105,$A41)&gt;1,"Doppelte Bezugs-ID",IF(OR($B41="",$C41="",$D41="",$E41=""),"Eingabe fehlt",IF($B41=$C41,"Vorgänger und Nachfolger identisch",IF(COUNTIF('Arbeitspakete'!$A$6:$A$105,$B41)=0,"Vorgänger fehlt",IF(COUNTIF('Arbeitspakete'!$A$6:$A$105,$C41)=0,"Nachfolger fehlt",IF($I41="Konflikt","Zeitfolge oder Puffer prüfen",IF($I41="Nicht prüfbar","Termine im Plan ergänzen","OK"))))))))</f>
        <v/>
      </c>
    </row>
    <row r="42">
      <c r="A42" s="22" t="n"/>
      <c r="B42" s="22" t="n"/>
      <c r="C42" s="22" t="n"/>
      <c r="D42" s="22" t="n"/>
      <c r="E42" s="37" t="n"/>
      <c r="F42" s="38">
        <f>IF(OR($A42="",$B42="",$D42=""),"",IFERROR(IF($D42="Ende-Anfang",VLOOKUP($B42,'Arbeitspakete'!$A$6:$J$105,10,FALSE),VLOOKUP($B42,'Arbeitspakete'!$A$6:$J$105,9,FALSE)),""))</f>
        <v/>
      </c>
      <c r="G42" s="38">
        <f>IF(OR($A42="",$C42=""),"",IFERROR(VLOOKUP($C42,'Arbeitspakete'!$A$6:$J$105,9,FALSE),""))</f>
        <v/>
      </c>
      <c r="H42" s="33">
        <f>IF(OR($F42="",$G42=""),"",IFERROR(($G42-$F42)*24,""))</f>
        <v/>
      </c>
      <c r="I42" s="20">
        <f>IF($A42="","",IF(OR($B42="",$C42="",$D42="",$E42=""),"Eingabe fehlt",IF($B42=$C42,"Konflikt",IF(OR($F42="",$G42=""),"Nicht prüfbar",IFERROR(IF($H42&gt;=$E42,"Erfüllt","Konflikt"),"Nicht prüfbar")))))</f>
        <v/>
      </c>
      <c r="J42" s="20">
        <f>IF($A42="","",IF(COUNTIF($A$6:$A$105,$A42)&gt;1,"Doppelte Bezugs-ID",IF(OR($B42="",$C42="",$D42="",$E42=""),"Eingabe fehlt",IF($B42=$C42,"Vorgänger und Nachfolger identisch",IF(COUNTIF('Arbeitspakete'!$A$6:$A$105,$B42)=0,"Vorgänger fehlt",IF(COUNTIF('Arbeitspakete'!$A$6:$A$105,$C42)=0,"Nachfolger fehlt",IF($I42="Konflikt","Zeitfolge oder Puffer prüfen",IF($I42="Nicht prüfbar","Termine im Plan ergänzen","OK"))))))))</f>
        <v/>
      </c>
    </row>
    <row r="43">
      <c r="A43" s="22" t="n"/>
      <c r="B43" s="22" t="n"/>
      <c r="C43" s="22" t="n"/>
      <c r="D43" s="22" t="n"/>
      <c r="E43" s="37" t="n"/>
      <c r="F43" s="39">
        <f>IF(OR($A43="",$B43="",$D43=""),"",IFERROR(IF($D43="Ende-Anfang",VLOOKUP($B43,'Arbeitspakete'!$A$6:$J$105,10,FALSE),VLOOKUP($B43,'Arbeitspakete'!$A$6:$J$105,9,FALSE)),""))</f>
        <v/>
      </c>
      <c r="G43" s="39">
        <f>IF(OR($A43="",$C43=""),"",IFERROR(VLOOKUP($C43,'Arbeitspakete'!$A$6:$J$105,9,FALSE),""))</f>
        <v/>
      </c>
      <c r="H43" s="36">
        <f>IF(OR($F43="",$G43=""),"",IFERROR(($G43-$F43)*24,""))</f>
        <v/>
      </c>
      <c r="I43" s="21">
        <f>IF($A43="","",IF(OR($B43="",$C43="",$D43="",$E43=""),"Eingabe fehlt",IF($B43=$C43,"Konflikt",IF(OR($F43="",$G43=""),"Nicht prüfbar",IFERROR(IF($H43&gt;=$E43,"Erfüllt","Konflikt"),"Nicht prüfbar")))))</f>
        <v/>
      </c>
      <c r="J43" s="21">
        <f>IF($A43="","",IF(COUNTIF($A$6:$A$105,$A43)&gt;1,"Doppelte Bezugs-ID",IF(OR($B43="",$C43="",$D43="",$E43=""),"Eingabe fehlt",IF($B43=$C43,"Vorgänger und Nachfolger identisch",IF(COUNTIF('Arbeitspakete'!$A$6:$A$105,$B43)=0,"Vorgänger fehlt",IF(COUNTIF('Arbeitspakete'!$A$6:$A$105,$C43)=0,"Nachfolger fehlt",IF($I43="Konflikt","Zeitfolge oder Puffer prüfen",IF($I43="Nicht prüfbar","Termine im Plan ergänzen","OK"))))))))</f>
        <v/>
      </c>
    </row>
    <row r="44">
      <c r="A44" s="22" t="n"/>
      <c r="B44" s="22" t="n"/>
      <c r="C44" s="22" t="n"/>
      <c r="D44" s="22" t="n"/>
      <c r="E44" s="37" t="n"/>
      <c r="F44" s="38">
        <f>IF(OR($A44="",$B44="",$D44=""),"",IFERROR(IF($D44="Ende-Anfang",VLOOKUP($B44,'Arbeitspakete'!$A$6:$J$105,10,FALSE),VLOOKUP($B44,'Arbeitspakete'!$A$6:$J$105,9,FALSE)),""))</f>
        <v/>
      </c>
      <c r="G44" s="38">
        <f>IF(OR($A44="",$C44=""),"",IFERROR(VLOOKUP($C44,'Arbeitspakete'!$A$6:$J$105,9,FALSE),""))</f>
        <v/>
      </c>
      <c r="H44" s="33">
        <f>IF(OR($F44="",$G44=""),"",IFERROR(($G44-$F44)*24,""))</f>
        <v/>
      </c>
      <c r="I44" s="20">
        <f>IF($A44="","",IF(OR($B44="",$C44="",$D44="",$E44=""),"Eingabe fehlt",IF($B44=$C44,"Konflikt",IF(OR($F44="",$G44=""),"Nicht prüfbar",IFERROR(IF($H44&gt;=$E44,"Erfüllt","Konflikt"),"Nicht prüfbar")))))</f>
        <v/>
      </c>
      <c r="J44" s="20">
        <f>IF($A44="","",IF(COUNTIF($A$6:$A$105,$A44)&gt;1,"Doppelte Bezugs-ID",IF(OR($B44="",$C44="",$D44="",$E44=""),"Eingabe fehlt",IF($B44=$C44,"Vorgänger und Nachfolger identisch",IF(COUNTIF('Arbeitspakete'!$A$6:$A$105,$B44)=0,"Vorgänger fehlt",IF(COUNTIF('Arbeitspakete'!$A$6:$A$105,$C44)=0,"Nachfolger fehlt",IF($I44="Konflikt","Zeitfolge oder Puffer prüfen",IF($I44="Nicht prüfbar","Termine im Plan ergänzen","OK"))))))))</f>
        <v/>
      </c>
    </row>
    <row r="45">
      <c r="A45" s="22" t="n"/>
      <c r="B45" s="22" t="n"/>
      <c r="C45" s="22" t="n"/>
      <c r="D45" s="22" t="n"/>
      <c r="E45" s="37" t="n"/>
      <c r="F45" s="39">
        <f>IF(OR($A45="",$B45="",$D45=""),"",IFERROR(IF($D45="Ende-Anfang",VLOOKUP($B45,'Arbeitspakete'!$A$6:$J$105,10,FALSE),VLOOKUP($B45,'Arbeitspakete'!$A$6:$J$105,9,FALSE)),""))</f>
        <v/>
      </c>
      <c r="G45" s="39">
        <f>IF(OR($A45="",$C45=""),"",IFERROR(VLOOKUP($C45,'Arbeitspakete'!$A$6:$J$105,9,FALSE),""))</f>
        <v/>
      </c>
      <c r="H45" s="36">
        <f>IF(OR($F45="",$G45=""),"",IFERROR(($G45-$F45)*24,""))</f>
        <v/>
      </c>
      <c r="I45" s="21">
        <f>IF($A45="","",IF(OR($B45="",$C45="",$D45="",$E45=""),"Eingabe fehlt",IF($B45=$C45,"Konflikt",IF(OR($F45="",$G45=""),"Nicht prüfbar",IFERROR(IF($H45&gt;=$E45,"Erfüllt","Konflikt"),"Nicht prüfbar")))))</f>
        <v/>
      </c>
      <c r="J45" s="21">
        <f>IF($A45="","",IF(COUNTIF($A$6:$A$105,$A45)&gt;1,"Doppelte Bezugs-ID",IF(OR($B45="",$C45="",$D45="",$E45=""),"Eingabe fehlt",IF($B45=$C45,"Vorgänger und Nachfolger identisch",IF(COUNTIF('Arbeitspakete'!$A$6:$A$105,$B45)=0,"Vorgänger fehlt",IF(COUNTIF('Arbeitspakete'!$A$6:$A$105,$C45)=0,"Nachfolger fehlt",IF($I45="Konflikt","Zeitfolge oder Puffer prüfen",IF($I45="Nicht prüfbar","Termine im Plan ergänzen","OK"))))))))</f>
        <v/>
      </c>
    </row>
    <row r="46">
      <c r="A46" s="22" t="n"/>
      <c r="B46" s="22" t="n"/>
      <c r="C46" s="22" t="n"/>
      <c r="D46" s="22" t="n"/>
      <c r="E46" s="37" t="n"/>
      <c r="F46" s="38">
        <f>IF(OR($A46="",$B46="",$D46=""),"",IFERROR(IF($D46="Ende-Anfang",VLOOKUP($B46,'Arbeitspakete'!$A$6:$J$105,10,FALSE),VLOOKUP($B46,'Arbeitspakete'!$A$6:$J$105,9,FALSE)),""))</f>
        <v/>
      </c>
      <c r="G46" s="38">
        <f>IF(OR($A46="",$C46=""),"",IFERROR(VLOOKUP($C46,'Arbeitspakete'!$A$6:$J$105,9,FALSE),""))</f>
        <v/>
      </c>
      <c r="H46" s="33">
        <f>IF(OR($F46="",$G46=""),"",IFERROR(($G46-$F46)*24,""))</f>
        <v/>
      </c>
      <c r="I46" s="20">
        <f>IF($A46="","",IF(OR($B46="",$C46="",$D46="",$E46=""),"Eingabe fehlt",IF($B46=$C46,"Konflikt",IF(OR($F46="",$G46=""),"Nicht prüfbar",IFERROR(IF($H46&gt;=$E46,"Erfüllt","Konflikt"),"Nicht prüfbar")))))</f>
        <v/>
      </c>
      <c r="J46" s="20">
        <f>IF($A46="","",IF(COUNTIF($A$6:$A$105,$A46)&gt;1,"Doppelte Bezugs-ID",IF(OR($B46="",$C46="",$D46="",$E46=""),"Eingabe fehlt",IF($B46=$C46,"Vorgänger und Nachfolger identisch",IF(COUNTIF('Arbeitspakete'!$A$6:$A$105,$B46)=0,"Vorgänger fehlt",IF(COUNTIF('Arbeitspakete'!$A$6:$A$105,$C46)=0,"Nachfolger fehlt",IF($I46="Konflikt","Zeitfolge oder Puffer prüfen",IF($I46="Nicht prüfbar","Termine im Plan ergänzen","OK"))))))))</f>
        <v/>
      </c>
    </row>
    <row r="47">
      <c r="A47" s="22" t="n"/>
      <c r="B47" s="22" t="n"/>
      <c r="C47" s="22" t="n"/>
      <c r="D47" s="22" t="n"/>
      <c r="E47" s="37" t="n"/>
      <c r="F47" s="39">
        <f>IF(OR($A47="",$B47="",$D47=""),"",IFERROR(IF($D47="Ende-Anfang",VLOOKUP($B47,'Arbeitspakete'!$A$6:$J$105,10,FALSE),VLOOKUP($B47,'Arbeitspakete'!$A$6:$J$105,9,FALSE)),""))</f>
        <v/>
      </c>
      <c r="G47" s="39">
        <f>IF(OR($A47="",$C47=""),"",IFERROR(VLOOKUP($C47,'Arbeitspakete'!$A$6:$J$105,9,FALSE),""))</f>
        <v/>
      </c>
      <c r="H47" s="36">
        <f>IF(OR($F47="",$G47=""),"",IFERROR(($G47-$F47)*24,""))</f>
        <v/>
      </c>
      <c r="I47" s="21">
        <f>IF($A47="","",IF(OR($B47="",$C47="",$D47="",$E47=""),"Eingabe fehlt",IF($B47=$C47,"Konflikt",IF(OR($F47="",$G47=""),"Nicht prüfbar",IFERROR(IF($H47&gt;=$E47,"Erfüllt","Konflikt"),"Nicht prüfbar")))))</f>
        <v/>
      </c>
      <c r="J47" s="21">
        <f>IF($A47="","",IF(COUNTIF($A$6:$A$105,$A47)&gt;1,"Doppelte Bezugs-ID",IF(OR($B47="",$C47="",$D47="",$E47=""),"Eingabe fehlt",IF($B47=$C47,"Vorgänger und Nachfolger identisch",IF(COUNTIF('Arbeitspakete'!$A$6:$A$105,$B47)=0,"Vorgänger fehlt",IF(COUNTIF('Arbeitspakete'!$A$6:$A$105,$C47)=0,"Nachfolger fehlt",IF($I47="Konflikt","Zeitfolge oder Puffer prüfen",IF($I47="Nicht prüfbar","Termine im Plan ergänzen","OK"))))))))</f>
        <v/>
      </c>
    </row>
    <row r="48">
      <c r="A48" s="22" t="n"/>
      <c r="B48" s="22" t="n"/>
      <c r="C48" s="22" t="n"/>
      <c r="D48" s="22" t="n"/>
      <c r="E48" s="37" t="n"/>
      <c r="F48" s="38">
        <f>IF(OR($A48="",$B48="",$D48=""),"",IFERROR(IF($D48="Ende-Anfang",VLOOKUP($B48,'Arbeitspakete'!$A$6:$J$105,10,FALSE),VLOOKUP($B48,'Arbeitspakete'!$A$6:$J$105,9,FALSE)),""))</f>
        <v/>
      </c>
      <c r="G48" s="38">
        <f>IF(OR($A48="",$C48=""),"",IFERROR(VLOOKUP($C48,'Arbeitspakete'!$A$6:$J$105,9,FALSE),""))</f>
        <v/>
      </c>
      <c r="H48" s="33">
        <f>IF(OR($F48="",$G48=""),"",IFERROR(($G48-$F48)*24,""))</f>
        <v/>
      </c>
      <c r="I48" s="20">
        <f>IF($A48="","",IF(OR($B48="",$C48="",$D48="",$E48=""),"Eingabe fehlt",IF($B48=$C48,"Konflikt",IF(OR($F48="",$G48=""),"Nicht prüfbar",IFERROR(IF($H48&gt;=$E48,"Erfüllt","Konflikt"),"Nicht prüfbar")))))</f>
        <v/>
      </c>
      <c r="J48" s="20">
        <f>IF($A48="","",IF(COUNTIF($A$6:$A$105,$A48)&gt;1,"Doppelte Bezugs-ID",IF(OR($B48="",$C48="",$D48="",$E48=""),"Eingabe fehlt",IF($B48=$C48,"Vorgänger und Nachfolger identisch",IF(COUNTIF('Arbeitspakete'!$A$6:$A$105,$B48)=0,"Vorgänger fehlt",IF(COUNTIF('Arbeitspakete'!$A$6:$A$105,$C48)=0,"Nachfolger fehlt",IF($I48="Konflikt","Zeitfolge oder Puffer prüfen",IF($I48="Nicht prüfbar","Termine im Plan ergänzen","OK"))))))))</f>
        <v/>
      </c>
    </row>
    <row r="49">
      <c r="A49" s="22" t="n"/>
      <c r="B49" s="22" t="n"/>
      <c r="C49" s="22" t="n"/>
      <c r="D49" s="22" t="n"/>
      <c r="E49" s="37" t="n"/>
      <c r="F49" s="39">
        <f>IF(OR($A49="",$B49="",$D49=""),"",IFERROR(IF($D49="Ende-Anfang",VLOOKUP($B49,'Arbeitspakete'!$A$6:$J$105,10,FALSE),VLOOKUP($B49,'Arbeitspakete'!$A$6:$J$105,9,FALSE)),""))</f>
        <v/>
      </c>
      <c r="G49" s="39">
        <f>IF(OR($A49="",$C49=""),"",IFERROR(VLOOKUP($C49,'Arbeitspakete'!$A$6:$J$105,9,FALSE),""))</f>
        <v/>
      </c>
      <c r="H49" s="36">
        <f>IF(OR($F49="",$G49=""),"",IFERROR(($G49-$F49)*24,""))</f>
        <v/>
      </c>
      <c r="I49" s="21">
        <f>IF($A49="","",IF(OR($B49="",$C49="",$D49="",$E49=""),"Eingabe fehlt",IF($B49=$C49,"Konflikt",IF(OR($F49="",$G49=""),"Nicht prüfbar",IFERROR(IF($H49&gt;=$E49,"Erfüllt","Konflikt"),"Nicht prüfbar")))))</f>
        <v/>
      </c>
      <c r="J49" s="21">
        <f>IF($A49="","",IF(COUNTIF($A$6:$A$105,$A49)&gt;1,"Doppelte Bezugs-ID",IF(OR($B49="",$C49="",$D49="",$E49=""),"Eingabe fehlt",IF($B49=$C49,"Vorgänger und Nachfolger identisch",IF(COUNTIF('Arbeitspakete'!$A$6:$A$105,$B49)=0,"Vorgänger fehlt",IF(COUNTIF('Arbeitspakete'!$A$6:$A$105,$C49)=0,"Nachfolger fehlt",IF($I49="Konflikt","Zeitfolge oder Puffer prüfen",IF($I49="Nicht prüfbar","Termine im Plan ergänzen","OK"))))))))</f>
        <v/>
      </c>
    </row>
    <row r="50">
      <c r="A50" s="22" t="n"/>
      <c r="B50" s="22" t="n"/>
      <c r="C50" s="22" t="n"/>
      <c r="D50" s="22" t="n"/>
      <c r="E50" s="37" t="n"/>
      <c r="F50" s="38">
        <f>IF(OR($A50="",$B50="",$D50=""),"",IFERROR(IF($D50="Ende-Anfang",VLOOKUP($B50,'Arbeitspakete'!$A$6:$J$105,10,FALSE),VLOOKUP($B50,'Arbeitspakete'!$A$6:$J$105,9,FALSE)),""))</f>
        <v/>
      </c>
      <c r="G50" s="38">
        <f>IF(OR($A50="",$C50=""),"",IFERROR(VLOOKUP($C50,'Arbeitspakete'!$A$6:$J$105,9,FALSE),""))</f>
        <v/>
      </c>
      <c r="H50" s="33">
        <f>IF(OR($F50="",$G50=""),"",IFERROR(($G50-$F50)*24,""))</f>
        <v/>
      </c>
      <c r="I50" s="20">
        <f>IF($A50="","",IF(OR($B50="",$C50="",$D50="",$E50=""),"Eingabe fehlt",IF($B50=$C50,"Konflikt",IF(OR($F50="",$G50=""),"Nicht prüfbar",IFERROR(IF($H50&gt;=$E50,"Erfüllt","Konflikt"),"Nicht prüfbar")))))</f>
        <v/>
      </c>
      <c r="J50" s="20">
        <f>IF($A50="","",IF(COUNTIF($A$6:$A$105,$A50)&gt;1,"Doppelte Bezugs-ID",IF(OR($B50="",$C50="",$D50="",$E50=""),"Eingabe fehlt",IF($B50=$C50,"Vorgänger und Nachfolger identisch",IF(COUNTIF('Arbeitspakete'!$A$6:$A$105,$B50)=0,"Vorgänger fehlt",IF(COUNTIF('Arbeitspakete'!$A$6:$A$105,$C50)=0,"Nachfolger fehlt",IF($I50="Konflikt","Zeitfolge oder Puffer prüfen",IF($I50="Nicht prüfbar","Termine im Plan ergänzen","OK"))))))))</f>
        <v/>
      </c>
    </row>
    <row r="51">
      <c r="A51" s="22" t="n"/>
      <c r="B51" s="22" t="n"/>
      <c r="C51" s="22" t="n"/>
      <c r="D51" s="22" t="n"/>
      <c r="E51" s="37" t="n"/>
      <c r="F51" s="39">
        <f>IF(OR($A51="",$B51="",$D51=""),"",IFERROR(IF($D51="Ende-Anfang",VLOOKUP($B51,'Arbeitspakete'!$A$6:$J$105,10,FALSE),VLOOKUP($B51,'Arbeitspakete'!$A$6:$J$105,9,FALSE)),""))</f>
        <v/>
      </c>
      <c r="G51" s="39">
        <f>IF(OR($A51="",$C51=""),"",IFERROR(VLOOKUP($C51,'Arbeitspakete'!$A$6:$J$105,9,FALSE),""))</f>
        <v/>
      </c>
      <c r="H51" s="36">
        <f>IF(OR($F51="",$G51=""),"",IFERROR(($G51-$F51)*24,""))</f>
        <v/>
      </c>
      <c r="I51" s="21">
        <f>IF($A51="","",IF(OR($B51="",$C51="",$D51="",$E51=""),"Eingabe fehlt",IF($B51=$C51,"Konflikt",IF(OR($F51="",$G51=""),"Nicht prüfbar",IFERROR(IF($H51&gt;=$E51,"Erfüllt","Konflikt"),"Nicht prüfbar")))))</f>
        <v/>
      </c>
      <c r="J51" s="21">
        <f>IF($A51="","",IF(COUNTIF($A$6:$A$105,$A51)&gt;1,"Doppelte Bezugs-ID",IF(OR($B51="",$C51="",$D51="",$E51=""),"Eingabe fehlt",IF($B51=$C51,"Vorgänger und Nachfolger identisch",IF(COUNTIF('Arbeitspakete'!$A$6:$A$105,$B51)=0,"Vorgänger fehlt",IF(COUNTIF('Arbeitspakete'!$A$6:$A$105,$C51)=0,"Nachfolger fehlt",IF($I51="Konflikt","Zeitfolge oder Puffer prüfen",IF($I51="Nicht prüfbar","Termine im Plan ergänzen","OK"))))))))</f>
        <v/>
      </c>
    </row>
    <row r="52">
      <c r="A52" s="22" t="n"/>
      <c r="B52" s="22" t="n"/>
      <c r="C52" s="22" t="n"/>
      <c r="D52" s="22" t="n"/>
      <c r="E52" s="37" t="n"/>
      <c r="F52" s="38">
        <f>IF(OR($A52="",$B52="",$D52=""),"",IFERROR(IF($D52="Ende-Anfang",VLOOKUP($B52,'Arbeitspakete'!$A$6:$J$105,10,FALSE),VLOOKUP($B52,'Arbeitspakete'!$A$6:$J$105,9,FALSE)),""))</f>
        <v/>
      </c>
      <c r="G52" s="38">
        <f>IF(OR($A52="",$C52=""),"",IFERROR(VLOOKUP($C52,'Arbeitspakete'!$A$6:$J$105,9,FALSE),""))</f>
        <v/>
      </c>
      <c r="H52" s="33">
        <f>IF(OR($F52="",$G52=""),"",IFERROR(($G52-$F52)*24,""))</f>
        <v/>
      </c>
      <c r="I52" s="20">
        <f>IF($A52="","",IF(OR($B52="",$C52="",$D52="",$E52=""),"Eingabe fehlt",IF($B52=$C52,"Konflikt",IF(OR($F52="",$G52=""),"Nicht prüfbar",IFERROR(IF($H52&gt;=$E52,"Erfüllt","Konflikt"),"Nicht prüfbar")))))</f>
        <v/>
      </c>
      <c r="J52" s="20">
        <f>IF($A52="","",IF(COUNTIF($A$6:$A$105,$A52)&gt;1,"Doppelte Bezugs-ID",IF(OR($B52="",$C52="",$D52="",$E52=""),"Eingabe fehlt",IF($B52=$C52,"Vorgänger und Nachfolger identisch",IF(COUNTIF('Arbeitspakete'!$A$6:$A$105,$B52)=0,"Vorgänger fehlt",IF(COUNTIF('Arbeitspakete'!$A$6:$A$105,$C52)=0,"Nachfolger fehlt",IF($I52="Konflikt","Zeitfolge oder Puffer prüfen",IF($I52="Nicht prüfbar","Termine im Plan ergänzen","OK"))))))))</f>
        <v/>
      </c>
    </row>
    <row r="53">
      <c r="A53" s="22" t="n"/>
      <c r="B53" s="22" t="n"/>
      <c r="C53" s="22" t="n"/>
      <c r="D53" s="22" t="n"/>
      <c r="E53" s="37" t="n"/>
      <c r="F53" s="39">
        <f>IF(OR($A53="",$B53="",$D53=""),"",IFERROR(IF($D53="Ende-Anfang",VLOOKUP($B53,'Arbeitspakete'!$A$6:$J$105,10,FALSE),VLOOKUP($B53,'Arbeitspakete'!$A$6:$J$105,9,FALSE)),""))</f>
        <v/>
      </c>
      <c r="G53" s="39">
        <f>IF(OR($A53="",$C53=""),"",IFERROR(VLOOKUP($C53,'Arbeitspakete'!$A$6:$J$105,9,FALSE),""))</f>
        <v/>
      </c>
      <c r="H53" s="36">
        <f>IF(OR($F53="",$G53=""),"",IFERROR(($G53-$F53)*24,""))</f>
        <v/>
      </c>
      <c r="I53" s="21">
        <f>IF($A53="","",IF(OR($B53="",$C53="",$D53="",$E53=""),"Eingabe fehlt",IF($B53=$C53,"Konflikt",IF(OR($F53="",$G53=""),"Nicht prüfbar",IFERROR(IF($H53&gt;=$E53,"Erfüllt","Konflikt"),"Nicht prüfbar")))))</f>
        <v/>
      </c>
      <c r="J53" s="21">
        <f>IF($A53="","",IF(COUNTIF($A$6:$A$105,$A53)&gt;1,"Doppelte Bezugs-ID",IF(OR($B53="",$C53="",$D53="",$E53=""),"Eingabe fehlt",IF($B53=$C53,"Vorgänger und Nachfolger identisch",IF(COUNTIF('Arbeitspakete'!$A$6:$A$105,$B53)=0,"Vorgänger fehlt",IF(COUNTIF('Arbeitspakete'!$A$6:$A$105,$C53)=0,"Nachfolger fehlt",IF($I53="Konflikt","Zeitfolge oder Puffer prüfen",IF($I53="Nicht prüfbar","Termine im Plan ergänzen","OK"))))))))</f>
        <v/>
      </c>
    </row>
    <row r="54">
      <c r="A54" s="22" t="n"/>
      <c r="B54" s="22" t="n"/>
      <c r="C54" s="22" t="n"/>
      <c r="D54" s="22" t="n"/>
      <c r="E54" s="37" t="n"/>
      <c r="F54" s="38">
        <f>IF(OR($A54="",$B54="",$D54=""),"",IFERROR(IF($D54="Ende-Anfang",VLOOKUP($B54,'Arbeitspakete'!$A$6:$J$105,10,FALSE),VLOOKUP($B54,'Arbeitspakete'!$A$6:$J$105,9,FALSE)),""))</f>
        <v/>
      </c>
      <c r="G54" s="38">
        <f>IF(OR($A54="",$C54=""),"",IFERROR(VLOOKUP($C54,'Arbeitspakete'!$A$6:$J$105,9,FALSE),""))</f>
        <v/>
      </c>
      <c r="H54" s="33">
        <f>IF(OR($F54="",$G54=""),"",IFERROR(($G54-$F54)*24,""))</f>
        <v/>
      </c>
      <c r="I54" s="20">
        <f>IF($A54="","",IF(OR($B54="",$C54="",$D54="",$E54=""),"Eingabe fehlt",IF($B54=$C54,"Konflikt",IF(OR($F54="",$G54=""),"Nicht prüfbar",IFERROR(IF($H54&gt;=$E54,"Erfüllt","Konflikt"),"Nicht prüfbar")))))</f>
        <v/>
      </c>
      <c r="J54" s="20">
        <f>IF($A54="","",IF(COUNTIF($A$6:$A$105,$A54)&gt;1,"Doppelte Bezugs-ID",IF(OR($B54="",$C54="",$D54="",$E54=""),"Eingabe fehlt",IF($B54=$C54,"Vorgänger und Nachfolger identisch",IF(COUNTIF('Arbeitspakete'!$A$6:$A$105,$B54)=0,"Vorgänger fehlt",IF(COUNTIF('Arbeitspakete'!$A$6:$A$105,$C54)=0,"Nachfolger fehlt",IF($I54="Konflikt","Zeitfolge oder Puffer prüfen",IF($I54="Nicht prüfbar","Termine im Plan ergänzen","OK"))))))))</f>
        <v/>
      </c>
    </row>
    <row r="55">
      <c r="A55" s="22" t="n"/>
      <c r="B55" s="22" t="n"/>
      <c r="C55" s="22" t="n"/>
      <c r="D55" s="22" t="n"/>
      <c r="E55" s="37" t="n"/>
      <c r="F55" s="39">
        <f>IF(OR($A55="",$B55="",$D55=""),"",IFERROR(IF($D55="Ende-Anfang",VLOOKUP($B55,'Arbeitspakete'!$A$6:$J$105,10,FALSE),VLOOKUP($B55,'Arbeitspakete'!$A$6:$J$105,9,FALSE)),""))</f>
        <v/>
      </c>
      <c r="G55" s="39">
        <f>IF(OR($A55="",$C55=""),"",IFERROR(VLOOKUP($C55,'Arbeitspakete'!$A$6:$J$105,9,FALSE),""))</f>
        <v/>
      </c>
      <c r="H55" s="36">
        <f>IF(OR($F55="",$G55=""),"",IFERROR(($G55-$F55)*24,""))</f>
        <v/>
      </c>
      <c r="I55" s="21">
        <f>IF($A55="","",IF(OR($B55="",$C55="",$D55="",$E55=""),"Eingabe fehlt",IF($B55=$C55,"Konflikt",IF(OR($F55="",$G55=""),"Nicht prüfbar",IFERROR(IF($H55&gt;=$E55,"Erfüllt","Konflikt"),"Nicht prüfbar")))))</f>
        <v/>
      </c>
      <c r="J55" s="21">
        <f>IF($A55="","",IF(COUNTIF($A$6:$A$105,$A55)&gt;1,"Doppelte Bezugs-ID",IF(OR($B55="",$C55="",$D55="",$E55=""),"Eingabe fehlt",IF($B55=$C55,"Vorgänger und Nachfolger identisch",IF(COUNTIF('Arbeitspakete'!$A$6:$A$105,$B55)=0,"Vorgänger fehlt",IF(COUNTIF('Arbeitspakete'!$A$6:$A$105,$C55)=0,"Nachfolger fehlt",IF($I55="Konflikt","Zeitfolge oder Puffer prüfen",IF($I55="Nicht prüfbar","Termine im Plan ergänzen","OK"))))))))</f>
        <v/>
      </c>
    </row>
    <row r="56">
      <c r="A56" s="22" t="n"/>
      <c r="B56" s="22" t="n"/>
      <c r="C56" s="22" t="n"/>
      <c r="D56" s="22" t="n"/>
      <c r="E56" s="37" t="n"/>
      <c r="F56" s="38">
        <f>IF(OR($A56="",$B56="",$D56=""),"",IFERROR(IF($D56="Ende-Anfang",VLOOKUP($B56,'Arbeitspakete'!$A$6:$J$105,10,FALSE),VLOOKUP($B56,'Arbeitspakete'!$A$6:$J$105,9,FALSE)),""))</f>
        <v/>
      </c>
      <c r="G56" s="38">
        <f>IF(OR($A56="",$C56=""),"",IFERROR(VLOOKUP($C56,'Arbeitspakete'!$A$6:$J$105,9,FALSE),""))</f>
        <v/>
      </c>
      <c r="H56" s="33">
        <f>IF(OR($F56="",$G56=""),"",IFERROR(($G56-$F56)*24,""))</f>
        <v/>
      </c>
      <c r="I56" s="20">
        <f>IF($A56="","",IF(OR($B56="",$C56="",$D56="",$E56=""),"Eingabe fehlt",IF($B56=$C56,"Konflikt",IF(OR($F56="",$G56=""),"Nicht prüfbar",IFERROR(IF($H56&gt;=$E56,"Erfüllt","Konflikt"),"Nicht prüfbar")))))</f>
        <v/>
      </c>
      <c r="J56" s="20">
        <f>IF($A56="","",IF(COUNTIF($A$6:$A$105,$A56)&gt;1,"Doppelte Bezugs-ID",IF(OR($B56="",$C56="",$D56="",$E56=""),"Eingabe fehlt",IF($B56=$C56,"Vorgänger und Nachfolger identisch",IF(COUNTIF('Arbeitspakete'!$A$6:$A$105,$B56)=0,"Vorgänger fehlt",IF(COUNTIF('Arbeitspakete'!$A$6:$A$105,$C56)=0,"Nachfolger fehlt",IF($I56="Konflikt","Zeitfolge oder Puffer prüfen",IF($I56="Nicht prüfbar","Termine im Plan ergänzen","OK"))))))))</f>
        <v/>
      </c>
    </row>
    <row r="57">
      <c r="A57" s="22" t="n"/>
      <c r="B57" s="22" t="n"/>
      <c r="C57" s="22" t="n"/>
      <c r="D57" s="22" t="n"/>
      <c r="E57" s="37" t="n"/>
      <c r="F57" s="39">
        <f>IF(OR($A57="",$B57="",$D57=""),"",IFERROR(IF($D57="Ende-Anfang",VLOOKUP($B57,'Arbeitspakete'!$A$6:$J$105,10,FALSE),VLOOKUP($B57,'Arbeitspakete'!$A$6:$J$105,9,FALSE)),""))</f>
        <v/>
      </c>
      <c r="G57" s="39">
        <f>IF(OR($A57="",$C57=""),"",IFERROR(VLOOKUP($C57,'Arbeitspakete'!$A$6:$J$105,9,FALSE),""))</f>
        <v/>
      </c>
      <c r="H57" s="36">
        <f>IF(OR($F57="",$G57=""),"",IFERROR(($G57-$F57)*24,""))</f>
        <v/>
      </c>
      <c r="I57" s="21">
        <f>IF($A57="","",IF(OR($B57="",$C57="",$D57="",$E57=""),"Eingabe fehlt",IF($B57=$C57,"Konflikt",IF(OR($F57="",$G57=""),"Nicht prüfbar",IFERROR(IF($H57&gt;=$E57,"Erfüllt","Konflikt"),"Nicht prüfbar")))))</f>
        <v/>
      </c>
      <c r="J57" s="21">
        <f>IF($A57="","",IF(COUNTIF($A$6:$A$105,$A57)&gt;1,"Doppelte Bezugs-ID",IF(OR($B57="",$C57="",$D57="",$E57=""),"Eingabe fehlt",IF($B57=$C57,"Vorgänger und Nachfolger identisch",IF(COUNTIF('Arbeitspakete'!$A$6:$A$105,$B57)=0,"Vorgänger fehlt",IF(COUNTIF('Arbeitspakete'!$A$6:$A$105,$C57)=0,"Nachfolger fehlt",IF($I57="Konflikt","Zeitfolge oder Puffer prüfen",IF($I57="Nicht prüfbar","Termine im Plan ergänzen","OK"))))))))</f>
        <v/>
      </c>
    </row>
    <row r="58">
      <c r="A58" s="22" t="n"/>
      <c r="B58" s="22" t="n"/>
      <c r="C58" s="22" t="n"/>
      <c r="D58" s="22" t="n"/>
      <c r="E58" s="37" t="n"/>
      <c r="F58" s="38">
        <f>IF(OR($A58="",$B58="",$D58=""),"",IFERROR(IF($D58="Ende-Anfang",VLOOKUP($B58,'Arbeitspakete'!$A$6:$J$105,10,FALSE),VLOOKUP($B58,'Arbeitspakete'!$A$6:$J$105,9,FALSE)),""))</f>
        <v/>
      </c>
      <c r="G58" s="38">
        <f>IF(OR($A58="",$C58=""),"",IFERROR(VLOOKUP($C58,'Arbeitspakete'!$A$6:$J$105,9,FALSE),""))</f>
        <v/>
      </c>
      <c r="H58" s="33">
        <f>IF(OR($F58="",$G58=""),"",IFERROR(($G58-$F58)*24,""))</f>
        <v/>
      </c>
      <c r="I58" s="20">
        <f>IF($A58="","",IF(OR($B58="",$C58="",$D58="",$E58=""),"Eingabe fehlt",IF($B58=$C58,"Konflikt",IF(OR($F58="",$G58=""),"Nicht prüfbar",IFERROR(IF($H58&gt;=$E58,"Erfüllt","Konflikt"),"Nicht prüfbar")))))</f>
        <v/>
      </c>
      <c r="J58" s="20">
        <f>IF($A58="","",IF(COUNTIF($A$6:$A$105,$A58)&gt;1,"Doppelte Bezugs-ID",IF(OR($B58="",$C58="",$D58="",$E58=""),"Eingabe fehlt",IF($B58=$C58,"Vorgänger und Nachfolger identisch",IF(COUNTIF('Arbeitspakete'!$A$6:$A$105,$B58)=0,"Vorgänger fehlt",IF(COUNTIF('Arbeitspakete'!$A$6:$A$105,$C58)=0,"Nachfolger fehlt",IF($I58="Konflikt","Zeitfolge oder Puffer prüfen",IF($I58="Nicht prüfbar","Termine im Plan ergänzen","OK"))))))))</f>
        <v/>
      </c>
    </row>
    <row r="59">
      <c r="A59" s="22" t="n"/>
      <c r="B59" s="22" t="n"/>
      <c r="C59" s="22" t="n"/>
      <c r="D59" s="22" t="n"/>
      <c r="E59" s="37" t="n"/>
      <c r="F59" s="39">
        <f>IF(OR($A59="",$B59="",$D59=""),"",IFERROR(IF($D59="Ende-Anfang",VLOOKUP($B59,'Arbeitspakete'!$A$6:$J$105,10,FALSE),VLOOKUP($B59,'Arbeitspakete'!$A$6:$J$105,9,FALSE)),""))</f>
        <v/>
      </c>
      <c r="G59" s="39">
        <f>IF(OR($A59="",$C59=""),"",IFERROR(VLOOKUP($C59,'Arbeitspakete'!$A$6:$J$105,9,FALSE),""))</f>
        <v/>
      </c>
      <c r="H59" s="36">
        <f>IF(OR($F59="",$G59=""),"",IFERROR(($G59-$F59)*24,""))</f>
        <v/>
      </c>
      <c r="I59" s="21">
        <f>IF($A59="","",IF(OR($B59="",$C59="",$D59="",$E59=""),"Eingabe fehlt",IF($B59=$C59,"Konflikt",IF(OR($F59="",$G59=""),"Nicht prüfbar",IFERROR(IF($H59&gt;=$E59,"Erfüllt","Konflikt"),"Nicht prüfbar")))))</f>
        <v/>
      </c>
      <c r="J59" s="21">
        <f>IF($A59="","",IF(COUNTIF($A$6:$A$105,$A59)&gt;1,"Doppelte Bezugs-ID",IF(OR($B59="",$C59="",$D59="",$E59=""),"Eingabe fehlt",IF($B59=$C59,"Vorgänger und Nachfolger identisch",IF(COUNTIF('Arbeitspakete'!$A$6:$A$105,$B59)=0,"Vorgänger fehlt",IF(COUNTIF('Arbeitspakete'!$A$6:$A$105,$C59)=0,"Nachfolger fehlt",IF($I59="Konflikt","Zeitfolge oder Puffer prüfen",IF($I59="Nicht prüfbar","Termine im Plan ergänzen","OK"))))))))</f>
        <v/>
      </c>
    </row>
    <row r="60">
      <c r="A60" s="22" t="n"/>
      <c r="B60" s="22" t="n"/>
      <c r="C60" s="22" t="n"/>
      <c r="D60" s="22" t="n"/>
      <c r="E60" s="37" t="n"/>
      <c r="F60" s="38">
        <f>IF(OR($A60="",$B60="",$D60=""),"",IFERROR(IF($D60="Ende-Anfang",VLOOKUP($B60,'Arbeitspakete'!$A$6:$J$105,10,FALSE),VLOOKUP($B60,'Arbeitspakete'!$A$6:$J$105,9,FALSE)),""))</f>
        <v/>
      </c>
      <c r="G60" s="38">
        <f>IF(OR($A60="",$C60=""),"",IFERROR(VLOOKUP($C60,'Arbeitspakete'!$A$6:$J$105,9,FALSE),""))</f>
        <v/>
      </c>
      <c r="H60" s="33">
        <f>IF(OR($F60="",$G60=""),"",IFERROR(($G60-$F60)*24,""))</f>
        <v/>
      </c>
      <c r="I60" s="20">
        <f>IF($A60="","",IF(OR($B60="",$C60="",$D60="",$E60=""),"Eingabe fehlt",IF($B60=$C60,"Konflikt",IF(OR($F60="",$G60=""),"Nicht prüfbar",IFERROR(IF($H60&gt;=$E60,"Erfüllt","Konflikt"),"Nicht prüfbar")))))</f>
        <v/>
      </c>
      <c r="J60" s="20">
        <f>IF($A60="","",IF(COUNTIF($A$6:$A$105,$A60)&gt;1,"Doppelte Bezugs-ID",IF(OR($B60="",$C60="",$D60="",$E60=""),"Eingabe fehlt",IF($B60=$C60,"Vorgänger und Nachfolger identisch",IF(COUNTIF('Arbeitspakete'!$A$6:$A$105,$B60)=0,"Vorgänger fehlt",IF(COUNTIF('Arbeitspakete'!$A$6:$A$105,$C60)=0,"Nachfolger fehlt",IF($I60="Konflikt","Zeitfolge oder Puffer prüfen",IF($I60="Nicht prüfbar","Termine im Plan ergänzen","OK"))))))))</f>
        <v/>
      </c>
    </row>
    <row r="61">
      <c r="A61" s="22" t="n"/>
      <c r="B61" s="22" t="n"/>
      <c r="C61" s="22" t="n"/>
      <c r="D61" s="22" t="n"/>
      <c r="E61" s="37" t="n"/>
      <c r="F61" s="39">
        <f>IF(OR($A61="",$B61="",$D61=""),"",IFERROR(IF($D61="Ende-Anfang",VLOOKUP($B61,'Arbeitspakete'!$A$6:$J$105,10,FALSE),VLOOKUP($B61,'Arbeitspakete'!$A$6:$J$105,9,FALSE)),""))</f>
        <v/>
      </c>
      <c r="G61" s="39">
        <f>IF(OR($A61="",$C61=""),"",IFERROR(VLOOKUP($C61,'Arbeitspakete'!$A$6:$J$105,9,FALSE),""))</f>
        <v/>
      </c>
      <c r="H61" s="36">
        <f>IF(OR($F61="",$G61=""),"",IFERROR(($G61-$F61)*24,""))</f>
        <v/>
      </c>
      <c r="I61" s="21">
        <f>IF($A61="","",IF(OR($B61="",$C61="",$D61="",$E61=""),"Eingabe fehlt",IF($B61=$C61,"Konflikt",IF(OR($F61="",$G61=""),"Nicht prüfbar",IFERROR(IF($H61&gt;=$E61,"Erfüllt","Konflikt"),"Nicht prüfbar")))))</f>
        <v/>
      </c>
      <c r="J61" s="21">
        <f>IF($A61="","",IF(COUNTIF($A$6:$A$105,$A61)&gt;1,"Doppelte Bezugs-ID",IF(OR($B61="",$C61="",$D61="",$E61=""),"Eingabe fehlt",IF($B61=$C61,"Vorgänger und Nachfolger identisch",IF(COUNTIF('Arbeitspakete'!$A$6:$A$105,$B61)=0,"Vorgänger fehlt",IF(COUNTIF('Arbeitspakete'!$A$6:$A$105,$C61)=0,"Nachfolger fehlt",IF($I61="Konflikt","Zeitfolge oder Puffer prüfen",IF($I61="Nicht prüfbar","Termine im Plan ergänzen","OK"))))))))</f>
        <v/>
      </c>
    </row>
    <row r="62">
      <c r="A62" s="22" t="n"/>
      <c r="B62" s="22" t="n"/>
      <c r="C62" s="22" t="n"/>
      <c r="D62" s="22" t="n"/>
      <c r="E62" s="37" t="n"/>
      <c r="F62" s="38">
        <f>IF(OR($A62="",$B62="",$D62=""),"",IFERROR(IF($D62="Ende-Anfang",VLOOKUP($B62,'Arbeitspakete'!$A$6:$J$105,10,FALSE),VLOOKUP($B62,'Arbeitspakete'!$A$6:$J$105,9,FALSE)),""))</f>
        <v/>
      </c>
      <c r="G62" s="38">
        <f>IF(OR($A62="",$C62=""),"",IFERROR(VLOOKUP($C62,'Arbeitspakete'!$A$6:$J$105,9,FALSE),""))</f>
        <v/>
      </c>
      <c r="H62" s="33">
        <f>IF(OR($F62="",$G62=""),"",IFERROR(($G62-$F62)*24,""))</f>
        <v/>
      </c>
      <c r="I62" s="20">
        <f>IF($A62="","",IF(OR($B62="",$C62="",$D62="",$E62=""),"Eingabe fehlt",IF($B62=$C62,"Konflikt",IF(OR($F62="",$G62=""),"Nicht prüfbar",IFERROR(IF($H62&gt;=$E62,"Erfüllt","Konflikt"),"Nicht prüfbar")))))</f>
        <v/>
      </c>
      <c r="J62" s="20">
        <f>IF($A62="","",IF(COUNTIF($A$6:$A$105,$A62)&gt;1,"Doppelte Bezugs-ID",IF(OR($B62="",$C62="",$D62="",$E62=""),"Eingabe fehlt",IF($B62=$C62,"Vorgänger und Nachfolger identisch",IF(COUNTIF('Arbeitspakete'!$A$6:$A$105,$B62)=0,"Vorgänger fehlt",IF(COUNTIF('Arbeitspakete'!$A$6:$A$105,$C62)=0,"Nachfolger fehlt",IF($I62="Konflikt","Zeitfolge oder Puffer prüfen",IF($I62="Nicht prüfbar","Termine im Plan ergänzen","OK"))))))))</f>
        <v/>
      </c>
    </row>
    <row r="63">
      <c r="A63" s="22" t="n"/>
      <c r="B63" s="22" t="n"/>
      <c r="C63" s="22" t="n"/>
      <c r="D63" s="22" t="n"/>
      <c r="E63" s="37" t="n"/>
      <c r="F63" s="39">
        <f>IF(OR($A63="",$B63="",$D63=""),"",IFERROR(IF($D63="Ende-Anfang",VLOOKUP($B63,'Arbeitspakete'!$A$6:$J$105,10,FALSE),VLOOKUP($B63,'Arbeitspakete'!$A$6:$J$105,9,FALSE)),""))</f>
        <v/>
      </c>
      <c r="G63" s="39">
        <f>IF(OR($A63="",$C63=""),"",IFERROR(VLOOKUP($C63,'Arbeitspakete'!$A$6:$J$105,9,FALSE),""))</f>
        <v/>
      </c>
      <c r="H63" s="36">
        <f>IF(OR($F63="",$G63=""),"",IFERROR(($G63-$F63)*24,""))</f>
        <v/>
      </c>
      <c r="I63" s="21">
        <f>IF($A63="","",IF(OR($B63="",$C63="",$D63="",$E63=""),"Eingabe fehlt",IF($B63=$C63,"Konflikt",IF(OR($F63="",$G63=""),"Nicht prüfbar",IFERROR(IF($H63&gt;=$E63,"Erfüllt","Konflikt"),"Nicht prüfbar")))))</f>
        <v/>
      </c>
      <c r="J63" s="21">
        <f>IF($A63="","",IF(COUNTIF($A$6:$A$105,$A63)&gt;1,"Doppelte Bezugs-ID",IF(OR($B63="",$C63="",$D63="",$E63=""),"Eingabe fehlt",IF($B63=$C63,"Vorgänger und Nachfolger identisch",IF(COUNTIF('Arbeitspakete'!$A$6:$A$105,$B63)=0,"Vorgänger fehlt",IF(COUNTIF('Arbeitspakete'!$A$6:$A$105,$C63)=0,"Nachfolger fehlt",IF($I63="Konflikt","Zeitfolge oder Puffer prüfen",IF($I63="Nicht prüfbar","Termine im Plan ergänzen","OK"))))))))</f>
        <v/>
      </c>
    </row>
    <row r="64">
      <c r="A64" s="22" t="n"/>
      <c r="B64" s="22" t="n"/>
      <c r="C64" s="22" t="n"/>
      <c r="D64" s="22" t="n"/>
      <c r="E64" s="37" t="n"/>
      <c r="F64" s="38">
        <f>IF(OR($A64="",$B64="",$D64=""),"",IFERROR(IF($D64="Ende-Anfang",VLOOKUP($B64,'Arbeitspakete'!$A$6:$J$105,10,FALSE),VLOOKUP($B64,'Arbeitspakete'!$A$6:$J$105,9,FALSE)),""))</f>
        <v/>
      </c>
      <c r="G64" s="38">
        <f>IF(OR($A64="",$C64=""),"",IFERROR(VLOOKUP($C64,'Arbeitspakete'!$A$6:$J$105,9,FALSE),""))</f>
        <v/>
      </c>
      <c r="H64" s="33">
        <f>IF(OR($F64="",$G64=""),"",IFERROR(($G64-$F64)*24,""))</f>
        <v/>
      </c>
      <c r="I64" s="20">
        <f>IF($A64="","",IF(OR($B64="",$C64="",$D64="",$E64=""),"Eingabe fehlt",IF($B64=$C64,"Konflikt",IF(OR($F64="",$G64=""),"Nicht prüfbar",IFERROR(IF($H64&gt;=$E64,"Erfüllt","Konflikt"),"Nicht prüfbar")))))</f>
        <v/>
      </c>
      <c r="J64" s="20">
        <f>IF($A64="","",IF(COUNTIF($A$6:$A$105,$A64)&gt;1,"Doppelte Bezugs-ID",IF(OR($B64="",$C64="",$D64="",$E64=""),"Eingabe fehlt",IF($B64=$C64,"Vorgänger und Nachfolger identisch",IF(COUNTIF('Arbeitspakete'!$A$6:$A$105,$B64)=0,"Vorgänger fehlt",IF(COUNTIF('Arbeitspakete'!$A$6:$A$105,$C64)=0,"Nachfolger fehlt",IF($I64="Konflikt","Zeitfolge oder Puffer prüfen",IF($I64="Nicht prüfbar","Termine im Plan ergänzen","OK"))))))))</f>
        <v/>
      </c>
    </row>
    <row r="65">
      <c r="A65" s="22" t="n"/>
      <c r="B65" s="22" t="n"/>
      <c r="C65" s="22" t="n"/>
      <c r="D65" s="22" t="n"/>
      <c r="E65" s="37" t="n"/>
      <c r="F65" s="39">
        <f>IF(OR($A65="",$B65="",$D65=""),"",IFERROR(IF($D65="Ende-Anfang",VLOOKUP($B65,'Arbeitspakete'!$A$6:$J$105,10,FALSE),VLOOKUP($B65,'Arbeitspakete'!$A$6:$J$105,9,FALSE)),""))</f>
        <v/>
      </c>
      <c r="G65" s="39">
        <f>IF(OR($A65="",$C65=""),"",IFERROR(VLOOKUP($C65,'Arbeitspakete'!$A$6:$J$105,9,FALSE),""))</f>
        <v/>
      </c>
      <c r="H65" s="36">
        <f>IF(OR($F65="",$G65=""),"",IFERROR(($G65-$F65)*24,""))</f>
        <v/>
      </c>
      <c r="I65" s="21">
        <f>IF($A65="","",IF(OR($B65="",$C65="",$D65="",$E65=""),"Eingabe fehlt",IF($B65=$C65,"Konflikt",IF(OR($F65="",$G65=""),"Nicht prüfbar",IFERROR(IF($H65&gt;=$E65,"Erfüllt","Konflikt"),"Nicht prüfbar")))))</f>
        <v/>
      </c>
      <c r="J65" s="21">
        <f>IF($A65="","",IF(COUNTIF($A$6:$A$105,$A65)&gt;1,"Doppelte Bezugs-ID",IF(OR($B65="",$C65="",$D65="",$E65=""),"Eingabe fehlt",IF($B65=$C65,"Vorgänger und Nachfolger identisch",IF(COUNTIF('Arbeitspakete'!$A$6:$A$105,$B65)=0,"Vorgänger fehlt",IF(COUNTIF('Arbeitspakete'!$A$6:$A$105,$C65)=0,"Nachfolger fehlt",IF($I65="Konflikt","Zeitfolge oder Puffer prüfen",IF($I65="Nicht prüfbar","Termine im Plan ergänzen","OK"))))))))</f>
        <v/>
      </c>
    </row>
    <row r="66">
      <c r="A66" s="22" t="n"/>
      <c r="B66" s="22" t="n"/>
      <c r="C66" s="22" t="n"/>
      <c r="D66" s="22" t="n"/>
      <c r="E66" s="37" t="n"/>
      <c r="F66" s="38">
        <f>IF(OR($A66="",$B66="",$D66=""),"",IFERROR(IF($D66="Ende-Anfang",VLOOKUP($B66,'Arbeitspakete'!$A$6:$J$105,10,FALSE),VLOOKUP($B66,'Arbeitspakete'!$A$6:$J$105,9,FALSE)),""))</f>
        <v/>
      </c>
      <c r="G66" s="38">
        <f>IF(OR($A66="",$C66=""),"",IFERROR(VLOOKUP($C66,'Arbeitspakete'!$A$6:$J$105,9,FALSE),""))</f>
        <v/>
      </c>
      <c r="H66" s="33">
        <f>IF(OR($F66="",$G66=""),"",IFERROR(($G66-$F66)*24,""))</f>
        <v/>
      </c>
      <c r="I66" s="20">
        <f>IF($A66="","",IF(OR($B66="",$C66="",$D66="",$E66=""),"Eingabe fehlt",IF($B66=$C66,"Konflikt",IF(OR($F66="",$G66=""),"Nicht prüfbar",IFERROR(IF($H66&gt;=$E66,"Erfüllt","Konflikt"),"Nicht prüfbar")))))</f>
        <v/>
      </c>
      <c r="J66" s="20">
        <f>IF($A66="","",IF(COUNTIF($A$6:$A$105,$A66)&gt;1,"Doppelte Bezugs-ID",IF(OR($B66="",$C66="",$D66="",$E66=""),"Eingabe fehlt",IF($B66=$C66,"Vorgänger und Nachfolger identisch",IF(COUNTIF('Arbeitspakete'!$A$6:$A$105,$B66)=0,"Vorgänger fehlt",IF(COUNTIF('Arbeitspakete'!$A$6:$A$105,$C66)=0,"Nachfolger fehlt",IF($I66="Konflikt","Zeitfolge oder Puffer prüfen",IF($I66="Nicht prüfbar","Termine im Plan ergänzen","OK"))))))))</f>
        <v/>
      </c>
    </row>
    <row r="67">
      <c r="A67" s="22" t="n"/>
      <c r="B67" s="22" t="n"/>
      <c r="C67" s="22" t="n"/>
      <c r="D67" s="22" t="n"/>
      <c r="E67" s="37" t="n"/>
      <c r="F67" s="39">
        <f>IF(OR($A67="",$B67="",$D67=""),"",IFERROR(IF($D67="Ende-Anfang",VLOOKUP($B67,'Arbeitspakete'!$A$6:$J$105,10,FALSE),VLOOKUP($B67,'Arbeitspakete'!$A$6:$J$105,9,FALSE)),""))</f>
        <v/>
      </c>
      <c r="G67" s="39">
        <f>IF(OR($A67="",$C67=""),"",IFERROR(VLOOKUP($C67,'Arbeitspakete'!$A$6:$J$105,9,FALSE),""))</f>
        <v/>
      </c>
      <c r="H67" s="36">
        <f>IF(OR($F67="",$G67=""),"",IFERROR(($G67-$F67)*24,""))</f>
        <v/>
      </c>
      <c r="I67" s="21">
        <f>IF($A67="","",IF(OR($B67="",$C67="",$D67="",$E67=""),"Eingabe fehlt",IF($B67=$C67,"Konflikt",IF(OR($F67="",$G67=""),"Nicht prüfbar",IFERROR(IF($H67&gt;=$E67,"Erfüllt","Konflikt"),"Nicht prüfbar")))))</f>
        <v/>
      </c>
      <c r="J67" s="21">
        <f>IF($A67="","",IF(COUNTIF($A$6:$A$105,$A67)&gt;1,"Doppelte Bezugs-ID",IF(OR($B67="",$C67="",$D67="",$E67=""),"Eingabe fehlt",IF($B67=$C67,"Vorgänger und Nachfolger identisch",IF(COUNTIF('Arbeitspakete'!$A$6:$A$105,$B67)=0,"Vorgänger fehlt",IF(COUNTIF('Arbeitspakete'!$A$6:$A$105,$C67)=0,"Nachfolger fehlt",IF($I67="Konflikt","Zeitfolge oder Puffer prüfen",IF($I67="Nicht prüfbar","Termine im Plan ergänzen","OK"))))))))</f>
        <v/>
      </c>
    </row>
    <row r="68">
      <c r="A68" s="22" t="n"/>
      <c r="B68" s="22" t="n"/>
      <c r="C68" s="22" t="n"/>
      <c r="D68" s="22" t="n"/>
      <c r="E68" s="37" t="n"/>
      <c r="F68" s="38">
        <f>IF(OR($A68="",$B68="",$D68=""),"",IFERROR(IF($D68="Ende-Anfang",VLOOKUP($B68,'Arbeitspakete'!$A$6:$J$105,10,FALSE),VLOOKUP($B68,'Arbeitspakete'!$A$6:$J$105,9,FALSE)),""))</f>
        <v/>
      </c>
      <c r="G68" s="38">
        <f>IF(OR($A68="",$C68=""),"",IFERROR(VLOOKUP($C68,'Arbeitspakete'!$A$6:$J$105,9,FALSE),""))</f>
        <v/>
      </c>
      <c r="H68" s="33">
        <f>IF(OR($F68="",$G68=""),"",IFERROR(($G68-$F68)*24,""))</f>
        <v/>
      </c>
      <c r="I68" s="20">
        <f>IF($A68="","",IF(OR($B68="",$C68="",$D68="",$E68=""),"Eingabe fehlt",IF($B68=$C68,"Konflikt",IF(OR($F68="",$G68=""),"Nicht prüfbar",IFERROR(IF($H68&gt;=$E68,"Erfüllt","Konflikt"),"Nicht prüfbar")))))</f>
        <v/>
      </c>
      <c r="J68" s="20">
        <f>IF($A68="","",IF(COUNTIF($A$6:$A$105,$A68)&gt;1,"Doppelte Bezugs-ID",IF(OR($B68="",$C68="",$D68="",$E68=""),"Eingabe fehlt",IF($B68=$C68,"Vorgänger und Nachfolger identisch",IF(COUNTIF('Arbeitspakete'!$A$6:$A$105,$B68)=0,"Vorgänger fehlt",IF(COUNTIF('Arbeitspakete'!$A$6:$A$105,$C68)=0,"Nachfolger fehlt",IF($I68="Konflikt","Zeitfolge oder Puffer prüfen",IF($I68="Nicht prüfbar","Termine im Plan ergänzen","OK"))))))))</f>
        <v/>
      </c>
    </row>
    <row r="69">
      <c r="A69" s="22" t="n"/>
      <c r="B69" s="22" t="n"/>
      <c r="C69" s="22" t="n"/>
      <c r="D69" s="22" t="n"/>
      <c r="E69" s="37" t="n"/>
      <c r="F69" s="39">
        <f>IF(OR($A69="",$B69="",$D69=""),"",IFERROR(IF($D69="Ende-Anfang",VLOOKUP($B69,'Arbeitspakete'!$A$6:$J$105,10,FALSE),VLOOKUP($B69,'Arbeitspakete'!$A$6:$J$105,9,FALSE)),""))</f>
        <v/>
      </c>
      <c r="G69" s="39">
        <f>IF(OR($A69="",$C69=""),"",IFERROR(VLOOKUP($C69,'Arbeitspakete'!$A$6:$J$105,9,FALSE),""))</f>
        <v/>
      </c>
      <c r="H69" s="36">
        <f>IF(OR($F69="",$G69=""),"",IFERROR(($G69-$F69)*24,""))</f>
        <v/>
      </c>
      <c r="I69" s="21">
        <f>IF($A69="","",IF(OR($B69="",$C69="",$D69="",$E69=""),"Eingabe fehlt",IF($B69=$C69,"Konflikt",IF(OR($F69="",$G69=""),"Nicht prüfbar",IFERROR(IF($H69&gt;=$E69,"Erfüllt","Konflikt"),"Nicht prüfbar")))))</f>
        <v/>
      </c>
      <c r="J69" s="21">
        <f>IF($A69="","",IF(COUNTIF($A$6:$A$105,$A69)&gt;1,"Doppelte Bezugs-ID",IF(OR($B69="",$C69="",$D69="",$E69=""),"Eingabe fehlt",IF($B69=$C69,"Vorgänger und Nachfolger identisch",IF(COUNTIF('Arbeitspakete'!$A$6:$A$105,$B69)=0,"Vorgänger fehlt",IF(COUNTIF('Arbeitspakete'!$A$6:$A$105,$C69)=0,"Nachfolger fehlt",IF($I69="Konflikt","Zeitfolge oder Puffer prüfen",IF($I69="Nicht prüfbar","Termine im Plan ergänzen","OK"))))))))</f>
        <v/>
      </c>
    </row>
    <row r="70">
      <c r="A70" s="22" t="n"/>
      <c r="B70" s="22" t="n"/>
      <c r="C70" s="22" t="n"/>
      <c r="D70" s="22" t="n"/>
      <c r="E70" s="37" t="n"/>
      <c r="F70" s="38">
        <f>IF(OR($A70="",$B70="",$D70=""),"",IFERROR(IF($D70="Ende-Anfang",VLOOKUP($B70,'Arbeitspakete'!$A$6:$J$105,10,FALSE),VLOOKUP($B70,'Arbeitspakete'!$A$6:$J$105,9,FALSE)),""))</f>
        <v/>
      </c>
      <c r="G70" s="38">
        <f>IF(OR($A70="",$C70=""),"",IFERROR(VLOOKUP($C70,'Arbeitspakete'!$A$6:$J$105,9,FALSE),""))</f>
        <v/>
      </c>
      <c r="H70" s="33">
        <f>IF(OR($F70="",$G70=""),"",IFERROR(($G70-$F70)*24,""))</f>
        <v/>
      </c>
      <c r="I70" s="20">
        <f>IF($A70="","",IF(OR($B70="",$C70="",$D70="",$E70=""),"Eingabe fehlt",IF($B70=$C70,"Konflikt",IF(OR($F70="",$G70=""),"Nicht prüfbar",IFERROR(IF($H70&gt;=$E70,"Erfüllt","Konflikt"),"Nicht prüfbar")))))</f>
        <v/>
      </c>
      <c r="J70" s="20">
        <f>IF($A70="","",IF(COUNTIF($A$6:$A$105,$A70)&gt;1,"Doppelte Bezugs-ID",IF(OR($B70="",$C70="",$D70="",$E70=""),"Eingabe fehlt",IF($B70=$C70,"Vorgänger und Nachfolger identisch",IF(COUNTIF('Arbeitspakete'!$A$6:$A$105,$B70)=0,"Vorgänger fehlt",IF(COUNTIF('Arbeitspakete'!$A$6:$A$105,$C70)=0,"Nachfolger fehlt",IF($I70="Konflikt","Zeitfolge oder Puffer prüfen",IF($I70="Nicht prüfbar","Termine im Plan ergänzen","OK"))))))))</f>
        <v/>
      </c>
    </row>
    <row r="71">
      <c r="A71" s="22" t="n"/>
      <c r="B71" s="22" t="n"/>
      <c r="C71" s="22" t="n"/>
      <c r="D71" s="22" t="n"/>
      <c r="E71" s="37" t="n"/>
      <c r="F71" s="39">
        <f>IF(OR($A71="",$B71="",$D71=""),"",IFERROR(IF($D71="Ende-Anfang",VLOOKUP($B71,'Arbeitspakete'!$A$6:$J$105,10,FALSE),VLOOKUP($B71,'Arbeitspakete'!$A$6:$J$105,9,FALSE)),""))</f>
        <v/>
      </c>
      <c r="G71" s="39">
        <f>IF(OR($A71="",$C71=""),"",IFERROR(VLOOKUP($C71,'Arbeitspakete'!$A$6:$J$105,9,FALSE),""))</f>
        <v/>
      </c>
      <c r="H71" s="36">
        <f>IF(OR($F71="",$G71=""),"",IFERROR(($G71-$F71)*24,""))</f>
        <v/>
      </c>
      <c r="I71" s="21">
        <f>IF($A71="","",IF(OR($B71="",$C71="",$D71="",$E71=""),"Eingabe fehlt",IF($B71=$C71,"Konflikt",IF(OR($F71="",$G71=""),"Nicht prüfbar",IFERROR(IF($H71&gt;=$E71,"Erfüllt","Konflikt"),"Nicht prüfbar")))))</f>
        <v/>
      </c>
      <c r="J71" s="21">
        <f>IF($A71="","",IF(COUNTIF($A$6:$A$105,$A71)&gt;1,"Doppelte Bezugs-ID",IF(OR($B71="",$C71="",$D71="",$E71=""),"Eingabe fehlt",IF($B71=$C71,"Vorgänger und Nachfolger identisch",IF(COUNTIF('Arbeitspakete'!$A$6:$A$105,$B71)=0,"Vorgänger fehlt",IF(COUNTIF('Arbeitspakete'!$A$6:$A$105,$C71)=0,"Nachfolger fehlt",IF($I71="Konflikt","Zeitfolge oder Puffer prüfen",IF($I71="Nicht prüfbar","Termine im Plan ergänzen","OK"))))))))</f>
        <v/>
      </c>
    </row>
    <row r="72">
      <c r="A72" s="22" t="n"/>
      <c r="B72" s="22" t="n"/>
      <c r="C72" s="22" t="n"/>
      <c r="D72" s="22" t="n"/>
      <c r="E72" s="37" t="n"/>
      <c r="F72" s="38">
        <f>IF(OR($A72="",$B72="",$D72=""),"",IFERROR(IF($D72="Ende-Anfang",VLOOKUP($B72,'Arbeitspakete'!$A$6:$J$105,10,FALSE),VLOOKUP($B72,'Arbeitspakete'!$A$6:$J$105,9,FALSE)),""))</f>
        <v/>
      </c>
      <c r="G72" s="38">
        <f>IF(OR($A72="",$C72=""),"",IFERROR(VLOOKUP($C72,'Arbeitspakete'!$A$6:$J$105,9,FALSE),""))</f>
        <v/>
      </c>
      <c r="H72" s="33">
        <f>IF(OR($F72="",$G72=""),"",IFERROR(($G72-$F72)*24,""))</f>
        <v/>
      </c>
      <c r="I72" s="20">
        <f>IF($A72="","",IF(OR($B72="",$C72="",$D72="",$E72=""),"Eingabe fehlt",IF($B72=$C72,"Konflikt",IF(OR($F72="",$G72=""),"Nicht prüfbar",IFERROR(IF($H72&gt;=$E72,"Erfüllt","Konflikt"),"Nicht prüfbar")))))</f>
        <v/>
      </c>
      <c r="J72" s="20">
        <f>IF($A72="","",IF(COUNTIF($A$6:$A$105,$A72)&gt;1,"Doppelte Bezugs-ID",IF(OR($B72="",$C72="",$D72="",$E72=""),"Eingabe fehlt",IF($B72=$C72,"Vorgänger und Nachfolger identisch",IF(COUNTIF('Arbeitspakete'!$A$6:$A$105,$B72)=0,"Vorgänger fehlt",IF(COUNTIF('Arbeitspakete'!$A$6:$A$105,$C72)=0,"Nachfolger fehlt",IF($I72="Konflikt","Zeitfolge oder Puffer prüfen",IF($I72="Nicht prüfbar","Termine im Plan ergänzen","OK"))))))))</f>
        <v/>
      </c>
    </row>
    <row r="73">
      <c r="A73" s="22" t="n"/>
      <c r="B73" s="22" t="n"/>
      <c r="C73" s="22" t="n"/>
      <c r="D73" s="22" t="n"/>
      <c r="E73" s="37" t="n"/>
      <c r="F73" s="39">
        <f>IF(OR($A73="",$B73="",$D73=""),"",IFERROR(IF($D73="Ende-Anfang",VLOOKUP($B73,'Arbeitspakete'!$A$6:$J$105,10,FALSE),VLOOKUP($B73,'Arbeitspakete'!$A$6:$J$105,9,FALSE)),""))</f>
        <v/>
      </c>
      <c r="G73" s="39">
        <f>IF(OR($A73="",$C73=""),"",IFERROR(VLOOKUP($C73,'Arbeitspakete'!$A$6:$J$105,9,FALSE),""))</f>
        <v/>
      </c>
      <c r="H73" s="36">
        <f>IF(OR($F73="",$G73=""),"",IFERROR(($G73-$F73)*24,""))</f>
        <v/>
      </c>
      <c r="I73" s="21">
        <f>IF($A73="","",IF(OR($B73="",$C73="",$D73="",$E73=""),"Eingabe fehlt",IF($B73=$C73,"Konflikt",IF(OR($F73="",$G73=""),"Nicht prüfbar",IFERROR(IF($H73&gt;=$E73,"Erfüllt","Konflikt"),"Nicht prüfbar")))))</f>
        <v/>
      </c>
      <c r="J73" s="21">
        <f>IF($A73="","",IF(COUNTIF($A$6:$A$105,$A73)&gt;1,"Doppelte Bezugs-ID",IF(OR($B73="",$C73="",$D73="",$E73=""),"Eingabe fehlt",IF($B73=$C73,"Vorgänger und Nachfolger identisch",IF(COUNTIF('Arbeitspakete'!$A$6:$A$105,$B73)=0,"Vorgänger fehlt",IF(COUNTIF('Arbeitspakete'!$A$6:$A$105,$C73)=0,"Nachfolger fehlt",IF($I73="Konflikt","Zeitfolge oder Puffer prüfen",IF($I73="Nicht prüfbar","Termine im Plan ergänzen","OK"))))))))</f>
        <v/>
      </c>
    </row>
    <row r="74">
      <c r="A74" s="22" t="n"/>
      <c r="B74" s="22" t="n"/>
      <c r="C74" s="22" t="n"/>
      <c r="D74" s="22" t="n"/>
      <c r="E74" s="37" t="n"/>
      <c r="F74" s="38">
        <f>IF(OR($A74="",$B74="",$D74=""),"",IFERROR(IF($D74="Ende-Anfang",VLOOKUP($B74,'Arbeitspakete'!$A$6:$J$105,10,FALSE),VLOOKUP($B74,'Arbeitspakete'!$A$6:$J$105,9,FALSE)),""))</f>
        <v/>
      </c>
      <c r="G74" s="38">
        <f>IF(OR($A74="",$C74=""),"",IFERROR(VLOOKUP($C74,'Arbeitspakete'!$A$6:$J$105,9,FALSE),""))</f>
        <v/>
      </c>
      <c r="H74" s="33">
        <f>IF(OR($F74="",$G74=""),"",IFERROR(($G74-$F74)*24,""))</f>
        <v/>
      </c>
      <c r="I74" s="20">
        <f>IF($A74="","",IF(OR($B74="",$C74="",$D74="",$E74=""),"Eingabe fehlt",IF($B74=$C74,"Konflikt",IF(OR($F74="",$G74=""),"Nicht prüfbar",IFERROR(IF($H74&gt;=$E74,"Erfüllt","Konflikt"),"Nicht prüfbar")))))</f>
        <v/>
      </c>
      <c r="J74" s="20">
        <f>IF($A74="","",IF(COUNTIF($A$6:$A$105,$A74)&gt;1,"Doppelte Bezugs-ID",IF(OR($B74="",$C74="",$D74="",$E74=""),"Eingabe fehlt",IF($B74=$C74,"Vorgänger und Nachfolger identisch",IF(COUNTIF('Arbeitspakete'!$A$6:$A$105,$B74)=0,"Vorgänger fehlt",IF(COUNTIF('Arbeitspakete'!$A$6:$A$105,$C74)=0,"Nachfolger fehlt",IF($I74="Konflikt","Zeitfolge oder Puffer prüfen",IF($I74="Nicht prüfbar","Termine im Plan ergänzen","OK"))))))))</f>
        <v/>
      </c>
    </row>
    <row r="75">
      <c r="A75" s="22" t="n"/>
      <c r="B75" s="22" t="n"/>
      <c r="C75" s="22" t="n"/>
      <c r="D75" s="22" t="n"/>
      <c r="E75" s="37" t="n"/>
      <c r="F75" s="39">
        <f>IF(OR($A75="",$B75="",$D75=""),"",IFERROR(IF($D75="Ende-Anfang",VLOOKUP($B75,'Arbeitspakete'!$A$6:$J$105,10,FALSE),VLOOKUP($B75,'Arbeitspakete'!$A$6:$J$105,9,FALSE)),""))</f>
        <v/>
      </c>
      <c r="G75" s="39">
        <f>IF(OR($A75="",$C75=""),"",IFERROR(VLOOKUP($C75,'Arbeitspakete'!$A$6:$J$105,9,FALSE),""))</f>
        <v/>
      </c>
      <c r="H75" s="36">
        <f>IF(OR($F75="",$G75=""),"",IFERROR(($G75-$F75)*24,""))</f>
        <v/>
      </c>
      <c r="I75" s="21">
        <f>IF($A75="","",IF(OR($B75="",$C75="",$D75="",$E75=""),"Eingabe fehlt",IF($B75=$C75,"Konflikt",IF(OR($F75="",$G75=""),"Nicht prüfbar",IFERROR(IF($H75&gt;=$E75,"Erfüllt","Konflikt"),"Nicht prüfbar")))))</f>
        <v/>
      </c>
      <c r="J75" s="21">
        <f>IF($A75="","",IF(COUNTIF($A$6:$A$105,$A75)&gt;1,"Doppelte Bezugs-ID",IF(OR($B75="",$C75="",$D75="",$E75=""),"Eingabe fehlt",IF($B75=$C75,"Vorgänger und Nachfolger identisch",IF(COUNTIF('Arbeitspakete'!$A$6:$A$105,$B75)=0,"Vorgänger fehlt",IF(COUNTIF('Arbeitspakete'!$A$6:$A$105,$C75)=0,"Nachfolger fehlt",IF($I75="Konflikt","Zeitfolge oder Puffer prüfen",IF($I75="Nicht prüfbar","Termine im Plan ergänzen","OK"))))))))</f>
        <v/>
      </c>
    </row>
    <row r="76">
      <c r="A76" s="22" t="n"/>
      <c r="B76" s="22" t="n"/>
      <c r="C76" s="22" t="n"/>
      <c r="D76" s="22" t="n"/>
      <c r="E76" s="37" t="n"/>
      <c r="F76" s="38">
        <f>IF(OR($A76="",$B76="",$D76=""),"",IFERROR(IF($D76="Ende-Anfang",VLOOKUP($B76,'Arbeitspakete'!$A$6:$J$105,10,FALSE),VLOOKUP($B76,'Arbeitspakete'!$A$6:$J$105,9,FALSE)),""))</f>
        <v/>
      </c>
      <c r="G76" s="38">
        <f>IF(OR($A76="",$C76=""),"",IFERROR(VLOOKUP($C76,'Arbeitspakete'!$A$6:$J$105,9,FALSE),""))</f>
        <v/>
      </c>
      <c r="H76" s="33">
        <f>IF(OR($F76="",$G76=""),"",IFERROR(($G76-$F76)*24,""))</f>
        <v/>
      </c>
      <c r="I76" s="20">
        <f>IF($A76="","",IF(OR($B76="",$C76="",$D76="",$E76=""),"Eingabe fehlt",IF($B76=$C76,"Konflikt",IF(OR($F76="",$G76=""),"Nicht prüfbar",IFERROR(IF($H76&gt;=$E76,"Erfüllt","Konflikt"),"Nicht prüfbar")))))</f>
        <v/>
      </c>
      <c r="J76" s="20">
        <f>IF($A76="","",IF(COUNTIF($A$6:$A$105,$A76)&gt;1,"Doppelte Bezugs-ID",IF(OR($B76="",$C76="",$D76="",$E76=""),"Eingabe fehlt",IF($B76=$C76,"Vorgänger und Nachfolger identisch",IF(COUNTIF('Arbeitspakete'!$A$6:$A$105,$B76)=0,"Vorgänger fehlt",IF(COUNTIF('Arbeitspakete'!$A$6:$A$105,$C76)=0,"Nachfolger fehlt",IF($I76="Konflikt","Zeitfolge oder Puffer prüfen",IF($I76="Nicht prüfbar","Termine im Plan ergänzen","OK"))))))))</f>
        <v/>
      </c>
    </row>
    <row r="77">
      <c r="A77" s="22" t="n"/>
      <c r="B77" s="22" t="n"/>
      <c r="C77" s="22" t="n"/>
      <c r="D77" s="22" t="n"/>
      <c r="E77" s="37" t="n"/>
      <c r="F77" s="39">
        <f>IF(OR($A77="",$B77="",$D77=""),"",IFERROR(IF($D77="Ende-Anfang",VLOOKUP($B77,'Arbeitspakete'!$A$6:$J$105,10,FALSE),VLOOKUP($B77,'Arbeitspakete'!$A$6:$J$105,9,FALSE)),""))</f>
        <v/>
      </c>
      <c r="G77" s="39">
        <f>IF(OR($A77="",$C77=""),"",IFERROR(VLOOKUP($C77,'Arbeitspakete'!$A$6:$J$105,9,FALSE),""))</f>
        <v/>
      </c>
      <c r="H77" s="36">
        <f>IF(OR($F77="",$G77=""),"",IFERROR(($G77-$F77)*24,""))</f>
        <v/>
      </c>
      <c r="I77" s="21">
        <f>IF($A77="","",IF(OR($B77="",$C77="",$D77="",$E77=""),"Eingabe fehlt",IF($B77=$C77,"Konflikt",IF(OR($F77="",$G77=""),"Nicht prüfbar",IFERROR(IF($H77&gt;=$E77,"Erfüllt","Konflikt"),"Nicht prüfbar")))))</f>
        <v/>
      </c>
      <c r="J77" s="21">
        <f>IF($A77="","",IF(COUNTIF($A$6:$A$105,$A77)&gt;1,"Doppelte Bezugs-ID",IF(OR($B77="",$C77="",$D77="",$E77=""),"Eingabe fehlt",IF($B77=$C77,"Vorgänger und Nachfolger identisch",IF(COUNTIF('Arbeitspakete'!$A$6:$A$105,$B77)=0,"Vorgänger fehlt",IF(COUNTIF('Arbeitspakete'!$A$6:$A$105,$C77)=0,"Nachfolger fehlt",IF($I77="Konflikt","Zeitfolge oder Puffer prüfen",IF($I77="Nicht prüfbar","Termine im Plan ergänzen","OK"))))))))</f>
        <v/>
      </c>
    </row>
    <row r="78">
      <c r="A78" s="22" t="n"/>
      <c r="B78" s="22" t="n"/>
      <c r="C78" s="22" t="n"/>
      <c r="D78" s="22" t="n"/>
      <c r="E78" s="37" t="n"/>
      <c r="F78" s="38">
        <f>IF(OR($A78="",$B78="",$D78=""),"",IFERROR(IF($D78="Ende-Anfang",VLOOKUP($B78,'Arbeitspakete'!$A$6:$J$105,10,FALSE),VLOOKUP($B78,'Arbeitspakete'!$A$6:$J$105,9,FALSE)),""))</f>
        <v/>
      </c>
      <c r="G78" s="38">
        <f>IF(OR($A78="",$C78=""),"",IFERROR(VLOOKUP($C78,'Arbeitspakete'!$A$6:$J$105,9,FALSE),""))</f>
        <v/>
      </c>
      <c r="H78" s="33">
        <f>IF(OR($F78="",$G78=""),"",IFERROR(($G78-$F78)*24,""))</f>
        <v/>
      </c>
      <c r="I78" s="20">
        <f>IF($A78="","",IF(OR($B78="",$C78="",$D78="",$E78=""),"Eingabe fehlt",IF($B78=$C78,"Konflikt",IF(OR($F78="",$G78=""),"Nicht prüfbar",IFERROR(IF($H78&gt;=$E78,"Erfüllt","Konflikt"),"Nicht prüfbar")))))</f>
        <v/>
      </c>
      <c r="J78" s="20">
        <f>IF($A78="","",IF(COUNTIF($A$6:$A$105,$A78)&gt;1,"Doppelte Bezugs-ID",IF(OR($B78="",$C78="",$D78="",$E78=""),"Eingabe fehlt",IF($B78=$C78,"Vorgänger und Nachfolger identisch",IF(COUNTIF('Arbeitspakete'!$A$6:$A$105,$B78)=0,"Vorgänger fehlt",IF(COUNTIF('Arbeitspakete'!$A$6:$A$105,$C78)=0,"Nachfolger fehlt",IF($I78="Konflikt","Zeitfolge oder Puffer prüfen",IF($I78="Nicht prüfbar","Termine im Plan ergänzen","OK"))))))))</f>
        <v/>
      </c>
    </row>
    <row r="79">
      <c r="A79" s="22" t="n"/>
      <c r="B79" s="22" t="n"/>
      <c r="C79" s="22" t="n"/>
      <c r="D79" s="22" t="n"/>
      <c r="E79" s="37" t="n"/>
      <c r="F79" s="39">
        <f>IF(OR($A79="",$B79="",$D79=""),"",IFERROR(IF($D79="Ende-Anfang",VLOOKUP($B79,'Arbeitspakete'!$A$6:$J$105,10,FALSE),VLOOKUP($B79,'Arbeitspakete'!$A$6:$J$105,9,FALSE)),""))</f>
        <v/>
      </c>
      <c r="G79" s="39">
        <f>IF(OR($A79="",$C79=""),"",IFERROR(VLOOKUP($C79,'Arbeitspakete'!$A$6:$J$105,9,FALSE),""))</f>
        <v/>
      </c>
      <c r="H79" s="36">
        <f>IF(OR($F79="",$G79=""),"",IFERROR(($G79-$F79)*24,""))</f>
        <v/>
      </c>
      <c r="I79" s="21">
        <f>IF($A79="","",IF(OR($B79="",$C79="",$D79="",$E79=""),"Eingabe fehlt",IF($B79=$C79,"Konflikt",IF(OR($F79="",$G79=""),"Nicht prüfbar",IFERROR(IF($H79&gt;=$E79,"Erfüllt","Konflikt"),"Nicht prüfbar")))))</f>
        <v/>
      </c>
      <c r="J79" s="21">
        <f>IF($A79="","",IF(COUNTIF($A$6:$A$105,$A79)&gt;1,"Doppelte Bezugs-ID",IF(OR($B79="",$C79="",$D79="",$E79=""),"Eingabe fehlt",IF($B79=$C79,"Vorgänger und Nachfolger identisch",IF(COUNTIF('Arbeitspakete'!$A$6:$A$105,$B79)=0,"Vorgänger fehlt",IF(COUNTIF('Arbeitspakete'!$A$6:$A$105,$C79)=0,"Nachfolger fehlt",IF($I79="Konflikt","Zeitfolge oder Puffer prüfen",IF($I79="Nicht prüfbar","Termine im Plan ergänzen","OK"))))))))</f>
        <v/>
      </c>
    </row>
    <row r="80">
      <c r="A80" s="22" t="n"/>
      <c r="B80" s="22" t="n"/>
      <c r="C80" s="22" t="n"/>
      <c r="D80" s="22" t="n"/>
      <c r="E80" s="37" t="n"/>
      <c r="F80" s="38">
        <f>IF(OR($A80="",$B80="",$D80=""),"",IFERROR(IF($D80="Ende-Anfang",VLOOKUP($B80,'Arbeitspakete'!$A$6:$J$105,10,FALSE),VLOOKUP($B80,'Arbeitspakete'!$A$6:$J$105,9,FALSE)),""))</f>
        <v/>
      </c>
      <c r="G80" s="38">
        <f>IF(OR($A80="",$C80=""),"",IFERROR(VLOOKUP($C80,'Arbeitspakete'!$A$6:$J$105,9,FALSE),""))</f>
        <v/>
      </c>
      <c r="H80" s="33">
        <f>IF(OR($F80="",$G80=""),"",IFERROR(($G80-$F80)*24,""))</f>
        <v/>
      </c>
      <c r="I80" s="20">
        <f>IF($A80="","",IF(OR($B80="",$C80="",$D80="",$E80=""),"Eingabe fehlt",IF($B80=$C80,"Konflikt",IF(OR($F80="",$G80=""),"Nicht prüfbar",IFERROR(IF($H80&gt;=$E80,"Erfüllt","Konflikt"),"Nicht prüfbar")))))</f>
        <v/>
      </c>
      <c r="J80" s="20">
        <f>IF($A80="","",IF(COUNTIF($A$6:$A$105,$A80)&gt;1,"Doppelte Bezugs-ID",IF(OR($B80="",$C80="",$D80="",$E80=""),"Eingabe fehlt",IF($B80=$C80,"Vorgänger und Nachfolger identisch",IF(COUNTIF('Arbeitspakete'!$A$6:$A$105,$B80)=0,"Vorgänger fehlt",IF(COUNTIF('Arbeitspakete'!$A$6:$A$105,$C80)=0,"Nachfolger fehlt",IF($I80="Konflikt","Zeitfolge oder Puffer prüfen",IF($I80="Nicht prüfbar","Termine im Plan ergänzen","OK"))))))))</f>
        <v/>
      </c>
    </row>
    <row r="81">
      <c r="A81" s="22" t="n"/>
      <c r="B81" s="22" t="n"/>
      <c r="C81" s="22" t="n"/>
      <c r="D81" s="22" t="n"/>
      <c r="E81" s="37" t="n"/>
      <c r="F81" s="39">
        <f>IF(OR($A81="",$B81="",$D81=""),"",IFERROR(IF($D81="Ende-Anfang",VLOOKUP($B81,'Arbeitspakete'!$A$6:$J$105,10,FALSE),VLOOKUP($B81,'Arbeitspakete'!$A$6:$J$105,9,FALSE)),""))</f>
        <v/>
      </c>
      <c r="G81" s="39">
        <f>IF(OR($A81="",$C81=""),"",IFERROR(VLOOKUP($C81,'Arbeitspakete'!$A$6:$J$105,9,FALSE),""))</f>
        <v/>
      </c>
      <c r="H81" s="36">
        <f>IF(OR($F81="",$G81=""),"",IFERROR(($G81-$F81)*24,""))</f>
        <v/>
      </c>
      <c r="I81" s="21">
        <f>IF($A81="","",IF(OR($B81="",$C81="",$D81="",$E81=""),"Eingabe fehlt",IF($B81=$C81,"Konflikt",IF(OR($F81="",$G81=""),"Nicht prüfbar",IFERROR(IF($H81&gt;=$E81,"Erfüllt","Konflikt"),"Nicht prüfbar")))))</f>
        <v/>
      </c>
      <c r="J81" s="21">
        <f>IF($A81="","",IF(COUNTIF($A$6:$A$105,$A81)&gt;1,"Doppelte Bezugs-ID",IF(OR($B81="",$C81="",$D81="",$E81=""),"Eingabe fehlt",IF($B81=$C81,"Vorgänger und Nachfolger identisch",IF(COUNTIF('Arbeitspakete'!$A$6:$A$105,$B81)=0,"Vorgänger fehlt",IF(COUNTIF('Arbeitspakete'!$A$6:$A$105,$C81)=0,"Nachfolger fehlt",IF($I81="Konflikt","Zeitfolge oder Puffer prüfen",IF($I81="Nicht prüfbar","Termine im Plan ergänzen","OK"))))))))</f>
        <v/>
      </c>
    </row>
    <row r="82">
      <c r="A82" s="22" t="n"/>
      <c r="B82" s="22" t="n"/>
      <c r="C82" s="22" t="n"/>
      <c r="D82" s="22" t="n"/>
      <c r="E82" s="37" t="n"/>
      <c r="F82" s="38">
        <f>IF(OR($A82="",$B82="",$D82=""),"",IFERROR(IF($D82="Ende-Anfang",VLOOKUP($B82,'Arbeitspakete'!$A$6:$J$105,10,FALSE),VLOOKUP($B82,'Arbeitspakete'!$A$6:$J$105,9,FALSE)),""))</f>
        <v/>
      </c>
      <c r="G82" s="38">
        <f>IF(OR($A82="",$C82=""),"",IFERROR(VLOOKUP($C82,'Arbeitspakete'!$A$6:$J$105,9,FALSE),""))</f>
        <v/>
      </c>
      <c r="H82" s="33">
        <f>IF(OR($F82="",$G82=""),"",IFERROR(($G82-$F82)*24,""))</f>
        <v/>
      </c>
      <c r="I82" s="20">
        <f>IF($A82="","",IF(OR($B82="",$C82="",$D82="",$E82=""),"Eingabe fehlt",IF($B82=$C82,"Konflikt",IF(OR($F82="",$G82=""),"Nicht prüfbar",IFERROR(IF($H82&gt;=$E82,"Erfüllt","Konflikt"),"Nicht prüfbar")))))</f>
        <v/>
      </c>
      <c r="J82" s="20">
        <f>IF($A82="","",IF(COUNTIF($A$6:$A$105,$A82)&gt;1,"Doppelte Bezugs-ID",IF(OR($B82="",$C82="",$D82="",$E82=""),"Eingabe fehlt",IF($B82=$C82,"Vorgänger und Nachfolger identisch",IF(COUNTIF('Arbeitspakete'!$A$6:$A$105,$B82)=0,"Vorgänger fehlt",IF(COUNTIF('Arbeitspakete'!$A$6:$A$105,$C82)=0,"Nachfolger fehlt",IF($I82="Konflikt","Zeitfolge oder Puffer prüfen",IF($I82="Nicht prüfbar","Termine im Plan ergänzen","OK"))))))))</f>
        <v/>
      </c>
    </row>
    <row r="83">
      <c r="A83" s="22" t="n"/>
      <c r="B83" s="22" t="n"/>
      <c r="C83" s="22" t="n"/>
      <c r="D83" s="22" t="n"/>
      <c r="E83" s="37" t="n"/>
      <c r="F83" s="39">
        <f>IF(OR($A83="",$B83="",$D83=""),"",IFERROR(IF($D83="Ende-Anfang",VLOOKUP($B83,'Arbeitspakete'!$A$6:$J$105,10,FALSE),VLOOKUP($B83,'Arbeitspakete'!$A$6:$J$105,9,FALSE)),""))</f>
        <v/>
      </c>
      <c r="G83" s="39">
        <f>IF(OR($A83="",$C83=""),"",IFERROR(VLOOKUP($C83,'Arbeitspakete'!$A$6:$J$105,9,FALSE),""))</f>
        <v/>
      </c>
      <c r="H83" s="36">
        <f>IF(OR($F83="",$G83=""),"",IFERROR(($G83-$F83)*24,""))</f>
        <v/>
      </c>
      <c r="I83" s="21">
        <f>IF($A83="","",IF(OR($B83="",$C83="",$D83="",$E83=""),"Eingabe fehlt",IF($B83=$C83,"Konflikt",IF(OR($F83="",$G83=""),"Nicht prüfbar",IFERROR(IF($H83&gt;=$E83,"Erfüllt","Konflikt"),"Nicht prüfbar")))))</f>
        <v/>
      </c>
      <c r="J83" s="21">
        <f>IF($A83="","",IF(COUNTIF($A$6:$A$105,$A83)&gt;1,"Doppelte Bezugs-ID",IF(OR($B83="",$C83="",$D83="",$E83=""),"Eingabe fehlt",IF($B83=$C83,"Vorgänger und Nachfolger identisch",IF(COUNTIF('Arbeitspakete'!$A$6:$A$105,$B83)=0,"Vorgänger fehlt",IF(COUNTIF('Arbeitspakete'!$A$6:$A$105,$C83)=0,"Nachfolger fehlt",IF($I83="Konflikt","Zeitfolge oder Puffer prüfen",IF($I83="Nicht prüfbar","Termine im Plan ergänzen","OK"))))))))</f>
        <v/>
      </c>
    </row>
    <row r="84">
      <c r="A84" s="22" t="n"/>
      <c r="B84" s="22" t="n"/>
      <c r="C84" s="22" t="n"/>
      <c r="D84" s="22" t="n"/>
      <c r="E84" s="37" t="n"/>
      <c r="F84" s="38">
        <f>IF(OR($A84="",$B84="",$D84=""),"",IFERROR(IF($D84="Ende-Anfang",VLOOKUP($B84,'Arbeitspakete'!$A$6:$J$105,10,FALSE),VLOOKUP($B84,'Arbeitspakete'!$A$6:$J$105,9,FALSE)),""))</f>
        <v/>
      </c>
      <c r="G84" s="38">
        <f>IF(OR($A84="",$C84=""),"",IFERROR(VLOOKUP($C84,'Arbeitspakete'!$A$6:$J$105,9,FALSE),""))</f>
        <v/>
      </c>
      <c r="H84" s="33">
        <f>IF(OR($F84="",$G84=""),"",IFERROR(($G84-$F84)*24,""))</f>
        <v/>
      </c>
      <c r="I84" s="20">
        <f>IF($A84="","",IF(OR($B84="",$C84="",$D84="",$E84=""),"Eingabe fehlt",IF($B84=$C84,"Konflikt",IF(OR($F84="",$G84=""),"Nicht prüfbar",IFERROR(IF($H84&gt;=$E84,"Erfüllt","Konflikt"),"Nicht prüfbar")))))</f>
        <v/>
      </c>
      <c r="J84" s="20">
        <f>IF($A84="","",IF(COUNTIF($A$6:$A$105,$A84)&gt;1,"Doppelte Bezugs-ID",IF(OR($B84="",$C84="",$D84="",$E84=""),"Eingabe fehlt",IF($B84=$C84,"Vorgänger und Nachfolger identisch",IF(COUNTIF('Arbeitspakete'!$A$6:$A$105,$B84)=0,"Vorgänger fehlt",IF(COUNTIF('Arbeitspakete'!$A$6:$A$105,$C84)=0,"Nachfolger fehlt",IF($I84="Konflikt","Zeitfolge oder Puffer prüfen",IF($I84="Nicht prüfbar","Termine im Plan ergänzen","OK"))))))))</f>
        <v/>
      </c>
    </row>
    <row r="85">
      <c r="A85" s="22" t="n"/>
      <c r="B85" s="22" t="n"/>
      <c r="C85" s="22" t="n"/>
      <c r="D85" s="22" t="n"/>
      <c r="E85" s="37" t="n"/>
      <c r="F85" s="39">
        <f>IF(OR($A85="",$B85="",$D85=""),"",IFERROR(IF($D85="Ende-Anfang",VLOOKUP($B85,'Arbeitspakete'!$A$6:$J$105,10,FALSE),VLOOKUP($B85,'Arbeitspakete'!$A$6:$J$105,9,FALSE)),""))</f>
        <v/>
      </c>
      <c r="G85" s="39">
        <f>IF(OR($A85="",$C85=""),"",IFERROR(VLOOKUP($C85,'Arbeitspakete'!$A$6:$J$105,9,FALSE),""))</f>
        <v/>
      </c>
      <c r="H85" s="36">
        <f>IF(OR($F85="",$G85=""),"",IFERROR(($G85-$F85)*24,""))</f>
        <v/>
      </c>
      <c r="I85" s="21">
        <f>IF($A85="","",IF(OR($B85="",$C85="",$D85="",$E85=""),"Eingabe fehlt",IF($B85=$C85,"Konflikt",IF(OR($F85="",$G85=""),"Nicht prüfbar",IFERROR(IF($H85&gt;=$E85,"Erfüllt","Konflikt"),"Nicht prüfbar")))))</f>
        <v/>
      </c>
      <c r="J85" s="21">
        <f>IF($A85="","",IF(COUNTIF($A$6:$A$105,$A85)&gt;1,"Doppelte Bezugs-ID",IF(OR($B85="",$C85="",$D85="",$E85=""),"Eingabe fehlt",IF($B85=$C85,"Vorgänger und Nachfolger identisch",IF(COUNTIF('Arbeitspakete'!$A$6:$A$105,$B85)=0,"Vorgänger fehlt",IF(COUNTIF('Arbeitspakete'!$A$6:$A$105,$C85)=0,"Nachfolger fehlt",IF($I85="Konflikt","Zeitfolge oder Puffer prüfen",IF($I85="Nicht prüfbar","Termine im Plan ergänzen","OK"))))))))</f>
        <v/>
      </c>
    </row>
    <row r="86">
      <c r="A86" s="22" t="n"/>
      <c r="B86" s="22" t="n"/>
      <c r="C86" s="22" t="n"/>
      <c r="D86" s="22" t="n"/>
      <c r="E86" s="37" t="n"/>
      <c r="F86" s="38">
        <f>IF(OR($A86="",$B86="",$D86=""),"",IFERROR(IF($D86="Ende-Anfang",VLOOKUP($B86,'Arbeitspakete'!$A$6:$J$105,10,FALSE),VLOOKUP($B86,'Arbeitspakete'!$A$6:$J$105,9,FALSE)),""))</f>
        <v/>
      </c>
      <c r="G86" s="38">
        <f>IF(OR($A86="",$C86=""),"",IFERROR(VLOOKUP($C86,'Arbeitspakete'!$A$6:$J$105,9,FALSE),""))</f>
        <v/>
      </c>
      <c r="H86" s="33">
        <f>IF(OR($F86="",$G86=""),"",IFERROR(($G86-$F86)*24,""))</f>
        <v/>
      </c>
      <c r="I86" s="20">
        <f>IF($A86="","",IF(OR($B86="",$C86="",$D86="",$E86=""),"Eingabe fehlt",IF($B86=$C86,"Konflikt",IF(OR($F86="",$G86=""),"Nicht prüfbar",IFERROR(IF($H86&gt;=$E86,"Erfüllt","Konflikt"),"Nicht prüfbar")))))</f>
        <v/>
      </c>
      <c r="J86" s="20">
        <f>IF($A86="","",IF(COUNTIF($A$6:$A$105,$A86)&gt;1,"Doppelte Bezugs-ID",IF(OR($B86="",$C86="",$D86="",$E86=""),"Eingabe fehlt",IF($B86=$C86,"Vorgänger und Nachfolger identisch",IF(COUNTIF('Arbeitspakete'!$A$6:$A$105,$B86)=0,"Vorgänger fehlt",IF(COUNTIF('Arbeitspakete'!$A$6:$A$105,$C86)=0,"Nachfolger fehlt",IF($I86="Konflikt","Zeitfolge oder Puffer prüfen",IF($I86="Nicht prüfbar","Termine im Plan ergänzen","OK"))))))))</f>
        <v/>
      </c>
    </row>
    <row r="87">
      <c r="A87" s="22" t="n"/>
      <c r="B87" s="22" t="n"/>
      <c r="C87" s="22" t="n"/>
      <c r="D87" s="22" t="n"/>
      <c r="E87" s="37" t="n"/>
      <c r="F87" s="39">
        <f>IF(OR($A87="",$B87="",$D87=""),"",IFERROR(IF($D87="Ende-Anfang",VLOOKUP($B87,'Arbeitspakete'!$A$6:$J$105,10,FALSE),VLOOKUP($B87,'Arbeitspakete'!$A$6:$J$105,9,FALSE)),""))</f>
        <v/>
      </c>
      <c r="G87" s="39">
        <f>IF(OR($A87="",$C87=""),"",IFERROR(VLOOKUP($C87,'Arbeitspakete'!$A$6:$J$105,9,FALSE),""))</f>
        <v/>
      </c>
      <c r="H87" s="36">
        <f>IF(OR($F87="",$G87=""),"",IFERROR(($G87-$F87)*24,""))</f>
        <v/>
      </c>
      <c r="I87" s="21">
        <f>IF($A87="","",IF(OR($B87="",$C87="",$D87="",$E87=""),"Eingabe fehlt",IF($B87=$C87,"Konflikt",IF(OR($F87="",$G87=""),"Nicht prüfbar",IFERROR(IF($H87&gt;=$E87,"Erfüllt","Konflikt"),"Nicht prüfbar")))))</f>
        <v/>
      </c>
      <c r="J87" s="21">
        <f>IF($A87="","",IF(COUNTIF($A$6:$A$105,$A87)&gt;1,"Doppelte Bezugs-ID",IF(OR($B87="",$C87="",$D87="",$E87=""),"Eingabe fehlt",IF($B87=$C87,"Vorgänger und Nachfolger identisch",IF(COUNTIF('Arbeitspakete'!$A$6:$A$105,$B87)=0,"Vorgänger fehlt",IF(COUNTIF('Arbeitspakete'!$A$6:$A$105,$C87)=0,"Nachfolger fehlt",IF($I87="Konflikt","Zeitfolge oder Puffer prüfen",IF($I87="Nicht prüfbar","Termine im Plan ergänzen","OK"))))))))</f>
        <v/>
      </c>
    </row>
    <row r="88">
      <c r="A88" s="22" t="n"/>
      <c r="B88" s="22" t="n"/>
      <c r="C88" s="22" t="n"/>
      <c r="D88" s="22" t="n"/>
      <c r="E88" s="37" t="n"/>
      <c r="F88" s="38">
        <f>IF(OR($A88="",$B88="",$D88=""),"",IFERROR(IF($D88="Ende-Anfang",VLOOKUP($B88,'Arbeitspakete'!$A$6:$J$105,10,FALSE),VLOOKUP($B88,'Arbeitspakete'!$A$6:$J$105,9,FALSE)),""))</f>
        <v/>
      </c>
      <c r="G88" s="38">
        <f>IF(OR($A88="",$C88=""),"",IFERROR(VLOOKUP($C88,'Arbeitspakete'!$A$6:$J$105,9,FALSE),""))</f>
        <v/>
      </c>
      <c r="H88" s="33">
        <f>IF(OR($F88="",$G88=""),"",IFERROR(($G88-$F88)*24,""))</f>
        <v/>
      </c>
      <c r="I88" s="20">
        <f>IF($A88="","",IF(OR($B88="",$C88="",$D88="",$E88=""),"Eingabe fehlt",IF($B88=$C88,"Konflikt",IF(OR($F88="",$G88=""),"Nicht prüfbar",IFERROR(IF($H88&gt;=$E88,"Erfüllt","Konflikt"),"Nicht prüfbar")))))</f>
        <v/>
      </c>
      <c r="J88" s="20">
        <f>IF($A88="","",IF(COUNTIF($A$6:$A$105,$A88)&gt;1,"Doppelte Bezugs-ID",IF(OR($B88="",$C88="",$D88="",$E88=""),"Eingabe fehlt",IF($B88=$C88,"Vorgänger und Nachfolger identisch",IF(COUNTIF('Arbeitspakete'!$A$6:$A$105,$B88)=0,"Vorgänger fehlt",IF(COUNTIF('Arbeitspakete'!$A$6:$A$105,$C88)=0,"Nachfolger fehlt",IF($I88="Konflikt","Zeitfolge oder Puffer prüfen",IF($I88="Nicht prüfbar","Termine im Plan ergänzen","OK"))))))))</f>
        <v/>
      </c>
    </row>
    <row r="89">
      <c r="A89" s="22" t="n"/>
      <c r="B89" s="22" t="n"/>
      <c r="C89" s="22" t="n"/>
      <c r="D89" s="22" t="n"/>
      <c r="E89" s="37" t="n"/>
      <c r="F89" s="39">
        <f>IF(OR($A89="",$B89="",$D89=""),"",IFERROR(IF($D89="Ende-Anfang",VLOOKUP($B89,'Arbeitspakete'!$A$6:$J$105,10,FALSE),VLOOKUP($B89,'Arbeitspakete'!$A$6:$J$105,9,FALSE)),""))</f>
        <v/>
      </c>
      <c r="G89" s="39">
        <f>IF(OR($A89="",$C89=""),"",IFERROR(VLOOKUP($C89,'Arbeitspakete'!$A$6:$J$105,9,FALSE),""))</f>
        <v/>
      </c>
      <c r="H89" s="36">
        <f>IF(OR($F89="",$G89=""),"",IFERROR(($G89-$F89)*24,""))</f>
        <v/>
      </c>
      <c r="I89" s="21">
        <f>IF($A89="","",IF(OR($B89="",$C89="",$D89="",$E89=""),"Eingabe fehlt",IF($B89=$C89,"Konflikt",IF(OR($F89="",$G89=""),"Nicht prüfbar",IFERROR(IF($H89&gt;=$E89,"Erfüllt","Konflikt"),"Nicht prüfbar")))))</f>
        <v/>
      </c>
      <c r="J89" s="21">
        <f>IF($A89="","",IF(COUNTIF($A$6:$A$105,$A89)&gt;1,"Doppelte Bezugs-ID",IF(OR($B89="",$C89="",$D89="",$E89=""),"Eingabe fehlt",IF($B89=$C89,"Vorgänger und Nachfolger identisch",IF(COUNTIF('Arbeitspakete'!$A$6:$A$105,$B89)=0,"Vorgänger fehlt",IF(COUNTIF('Arbeitspakete'!$A$6:$A$105,$C89)=0,"Nachfolger fehlt",IF($I89="Konflikt","Zeitfolge oder Puffer prüfen",IF($I89="Nicht prüfbar","Termine im Plan ergänzen","OK"))))))))</f>
        <v/>
      </c>
    </row>
    <row r="90">
      <c r="A90" s="22" t="n"/>
      <c r="B90" s="22" t="n"/>
      <c r="C90" s="22" t="n"/>
      <c r="D90" s="22" t="n"/>
      <c r="E90" s="37" t="n"/>
      <c r="F90" s="38">
        <f>IF(OR($A90="",$B90="",$D90=""),"",IFERROR(IF($D90="Ende-Anfang",VLOOKUP($B90,'Arbeitspakete'!$A$6:$J$105,10,FALSE),VLOOKUP($B90,'Arbeitspakete'!$A$6:$J$105,9,FALSE)),""))</f>
        <v/>
      </c>
      <c r="G90" s="38">
        <f>IF(OR($A90="",$C90=""),"",IFERROR(VLOOKUP($C90,'Arbeitspakete'!$A$6:$J$105,9,FALSE),""))</f>
        <v/>
      </c>
      <c r="H90" s="33">
        <f>IF(OR($F90="",$G90=""),"",IFERROR(($G90-$F90)*24,""))</f>
        <v/>
      </c>
      <c r="I90" s="20">
        <f>IF($A90="","",IF(OR($B90="",$C90="",$D90="",$E90=""),"Eingabe fehlt",IF($B90=$C90,"Konflikt",IF(OR($F90="",$G90=""),"Nicht prüfbar",IFERROR(IF($H90&gt;=$E90,"Erfüllt","Konflikt"),"Nicht prüfbar")))))</f>
        <v/>
      </c>
      <c r="J90" s="20">
        <f>IF($A90="","",IF(COUNTIF($A$6:$A$105,$A90)&gt;1,"Doppelte Bezugs-ID",IF(OR($B90="",$C90="",$D90="",$E90=""),"Eingabe fehlt",IF($B90=$C90,"Vorgänger und Nachfolger identisch",IF(COUNTIF('Arbeitspakete'!$A$6:$A$105,$B90)=0,"Vorgänger fehlt",IF(COUNTIF('Arbeitspakete'!$A$6:$A$105,$C90)=0,"Nachfolger fehlt",IF($I90="Konflikt","Zeitfolge oder Puffer prüfen",IF($I90="Nicht prüfbar","Termine im Plan ergänzen","OK"))))))))</f>
        <v/>
      </c>
    </row>
    <row r="91">
      <c r="A91" s="22" t="n"/>
      <c r="B91" s="22" t="n"/>
      <c r="C91" s="22" t="n"/>
      <c r="D91" s="22" t="n"/>
      <c r="E91" s="37" t="n"/>
      <c r="F91" s="39">
        <f>IF(OR($A91="",$B91="",$D91=""),"",IFERROR(IF($D91="Ende-Anfang",VLOOKUP($B91,'Arbeitspakete'!$A$6:$J$105,10,FALSE),VLOOKUP($B91,'Arbeitspakete'!$A$6:$J$105,9,FALSE)),""))</f>
        <v/>
      </c>
      <c r="G91" s="39">
        <f>IF(OR($A91="",$C91=""),"",IFERROR(VLOOKUP($C91,'Arbeitspakete'!$A$6:$J$105,9,FALSE),""))</f>
        <v/>
      </c>
      <c r="H91" s="36">
        <f>IF(OR($F91="",$G91=""),"",IFERROR(($G91-$F91)*24,""))</f>
        <v/>
      </c>
      <c r="I91" s="21">
        <f>IF($A91="","",IF(OR($B91="",$C91="",$D91="",$E91=""),"Eingabe fehlt",IF($B91=$C91,"Konflikt",IF(OR($F91="",$G91=""),"Nicht prüfbar",IFERROR(IF($H91&gt;=$E91,"Erfüllt","Konflikt"),"Nicht prüfbar")))))</f>
        <v/>
      </c>
      <c r="J91" s="21">
        <f>IF($A91="","",IF(COUNTIF($A$6:$A$105,$A91)&gt;1,"Doppelte Bezugs-ID",IF(OR($B91="",$C91="",$D91="",$E91=""),"Eingabe fehlt",IF($B91=$C91,"Vorgänger und Nachfolger identisch",IF(COUNTIF('Arbeitspakete'!$A$6:$A$105,$B91)=0,"Vorgänger fehlt",IF(COUNTIF('Arbeitspakete'!$A$6:$A$105,$C91)=0,"Nachfolger fehlt",IF($I91="Konflikt","Zeitfolge oder Puffer prüfen",IF($I91="Nicht prüfbar","Termine im Plan ergänzen","OK"))))))))</f>
        <v/>
      </c>
    </row>
    <row r="92">
      <c r="A92" s="22" t="n"/>
      <c r="B92" s="22" t="n"/>
      <c r="C92" s="22" t="n"/>
      <c r="D92" s="22" t="n"/>
      <c r="E92" s="37" t="n"/>
      <c r="F92" s="38">
        <f>IF(OR($A92="",$B92="",$D92=""),"",IFERROR(IF($D92="Ende-Anfang",VLOOKUP($B92,'Arbeitspakete'!$A$6:$J$105,10,FALSE),VLOOKUP($B92,'Arbeitspakete'!$A$6:$J$105,9,FALSE)),""))</f>
        <v/>
      </c>
      <c r="G92" s="38">
        <f>IF(OR($A92="",$C92=""),"",IFERROR(VLOOKUP($C92,'Arbeitspakete'!$A$6:$J$105,9,FALSE),""))</f>
        <v/>
      </c>
      <c r="H92" s="33">
        <f>IF(OR($F92="",$G92=""),"",IFERROR(($G92-$F92)*24,""))</f>
        <v/>
      </c>
      <c r="I92" s="20">
        <f>IF($A92="","",IF(OR($B92="",$C92="",$D92="",$E92=""),"Eingabe fehlt",IF($B92=$C92,"Konflikt",IF(OR($F92="",$G92=""),"Nicht prüfbar",IFERROR(IF($H92&gt;=$E92,"Erfüllt","Konflikt"),"Nicht prüfbar")))))</f>
        <v/>
      </c>
      <c r="J92" s="20">
        <f>IF($A92="","",IF(COUNTIF($A$6:$A$105,$A92)&gt;1,"Doppelte Bezugs-ID",IF(OR($B92="",$C92="",$D92="",$E92=""),"Eingabe fehlt",IF($B92=$C92,"Vorgänger und Nachfolger identisch",IF(COUNTIF('Arbeitspakete'!$A$6:$A$105,$B92)=0,"Vorgänger fehlt",IF(COUNTIF('Arbeitspakete'!$A$6:$A$105,$C92)=0,"Nachfolger fehlt",IF($I92="Konflikt","Zeitfolge oder Puffer prüfen",IF($I92="Nicht prüfbar","Termine im Plan ergänzen","OK"))))))))</f>
        <v/>
      </c>
    </row>
    <row r="93">
      <c r="A93" s="22" t="n"/>
      <c r="B93" s="22" t="n"/>
      <c r="C93" s="22" t="n"/>
      <c r="D93" s="22" t="n"/>
      <c r="E93" s="37" t="n"/>
      <c r="F93" s="39">
        <f>IF(OR($A93="",$B93="",$D93=""),"",IFERROR(IF($D93="Ende-Anfang",VLOOKUP($B93,'Arbeitspakete'!$A$6:$J$105,10,FALSE),VLOOKUP($B93,'Arbeitspakete'!$A$6:$J$105,9,FALSE)),""))</f>
        <v/>
      </c>
      <c r="G93" s="39">
        <f>IF(OR($A93="",$C93=""),"",IFERROR(VLOOKUP($C93,'Arbeitspakete'!$A$6:$J$105,9,FALSE),""))</f>
        <v/>
      </c>
      <c r="H93" s="36">
        <f>IF(OR($F93="",$G93=""),"",IFERROR(($G93-$F93)*24,""))</f>
        <v/>
      </c>
      <c r="I93" s="21">
        <f>IF($A93="","",IF(OR($B93="",$C93="",$D93="",$E93=""),"Eingabe fehlt",IF($B93=$C93,"Konflikt",IF(OR($F93="",$G93=""),"Nicht prüfbar",IFERROR(IF($H93&gt;=$E93,"Erfüllt","Konflikt"),"Nicht prüfbar")))))</f>
        <v/>
      </c>
      <c r="J93" s="21">
        <f>IF($A93="","",IF(COUNTIF($A$6:$A$105,$A93)&gt;1,"Doppelte Bezugs-ID",IF(OR($B93="",$C93="",$D93="",$E93=""),"Eingabe fehlt",IF($B93=$C93,"Vorgänger und Nachfolger identisch",IF(COUNTIF('Arbeitspakete'!$A$6:$A$105,$B93)=0,"Vorgänger fehlt",IF(COUNTIF('Arbeitspakete'!$A$6:$A$105,$C93)=0,"Nachfolger fehlt",IF($I93="Konflikt","Zeitfolge oder Puffer prüfen",IF($I93="Nicht prüfbar","Termine im Plan ergänzen","OK"))))))))</f>
        <v/>
      </c>
    </row>
    <row r="94">
      <c r="A94" s="22" t="n"/>
      <c r="B94" s="22" t="n"/>
      <c r="C94" s="22" t="n"/>
      <c r="D94" s="22" t="n"/>
      <c r="E94" s="37" t="n"/>
      <c r="F94" s="38">
        <f>IF(OR($A94="",$B94="",$D94=""),"",IFERROR(IF($D94="Ende-Anfang",VLOOKUP($B94,'Arbeitspakete'!$A$6:$J$105,10,FALSE),VLOOKUP($B94,'Arbeitspakete'!$A$6:$J$105,9,FALSE)),""))</f>
        <v/>
      </c>
      <c r="G94" s="38">
        <f>IF(OR($A94="",$C94=""),"",IFERROR(VLOOKUP($C94,'Arbeitspakete'!$A$6:$J$105,9,FALSE),""))</f>
        <v/>
      </c>
      <c r="H94" s="33">
        <f>IF(OR($F94="",$G94=""),"",IFERROR(($G94-$F94)*24,""))</f>
        <v/>
      </c>
      <c r="I94" s="20">
        <f>IF($A94="","",IF(OR($B94="",$C94="",$D94="",$E94=""),"Eingabe fehlt",IF($B94=$C94,"Konflikt",IF(OR($F94="",$G94=""),"Nicht prüfbar",IFERROR(IF($H94&gt;=$E94,"Erfüllt","Konflikt"),"Nicht prüfbar")))))</f>
        <v/>
      </c>
      <c r="J94" s="20">
        <f>IF($A94="","",IF(COUNTIF($A$6:$A$105,$A94)&gt;1,"Doppelte Bezugs-ID",IF(OR($B94="",$C94="",$D94="",$E94=""),"Eingabe fehlt",IF($B94=$C94,"Vorgänger und Nachfolger identisch",IF(COUNTIF('Arbeitspakete'!$A$6:$A$105,$B94)=0,"Vorgänger fehlt",IF(COUNTIF('Arbeitspakete'!$A$6:$A$105,$C94)=0,"Nachfolger fehlt",IF($I94="Konflikt","Zeitfolge oder Puffer prüfen",IF($I94="Nicht prüfbar","Termine im Plan ergänzen","OK"))))))))</f>
        <v/>
      </c>
    </row>
    <row r="95">
      <c r="A95" s="22" t="n"/>
      <c r="B95" s="22" t="n"/>
      <c r="C95" s="22" t="n"/>
      <c r="D95" s="22" t="n"/>
      <c r="E95" s="37" t="n"/>
      <c r="F95" s="39">
        <f>IF(OR($A95="",$B95="",$D95=""),"",IFERROR(IF($D95="Ende-Anfang",VLOOKUP($B95,'Arbeitspakete'!$A$6:$J$105,10,FALSE),VLOOKUP($B95,'Arbeitspakete'!$A$6:$J$105,9,FALSE)),""))</f>
        <v/>
      </c>
      <c r="G95" s="39">
        <f>IF(OR($A95="",$C95=""),"",IFERROR(VLOOKUP($C95,'Arbeitspakete'!$A$6:$J$105,9,FALSE),""))</f>
        <v/>
      </c>
      <c r="H95" s="36">
        <f>IF(OR($F95="",$G95=""),"",IFERROR(($G95-$F95)*24,""))</f>
        <v/>
      </c>
      <c r="I95" s="21">
        <f>IF($A95="","",IF(OR($B95="",$C95="",$D95="",$E95=""),"Eingabe fehlt",IF($B95=$C95,"Konflikt",IF(OR($F95="",$G95=""),"Nicht prüfbar",IFERROR(IF($H95&gt;=$E95,"Erfüllt","Konflikt"),"Nicht prüfbar")))))</f>
        <v/>
      </c>
      <c r="J95" s="21">
        <f>IF($A95="","",IF(COUNTIF($A$6:$A$105,$A95)&gt;1,"Doppelte Bezugs-ID",IF(OR($B95="",$C95="",$D95="",$E95=""),"Eingabe fehlt",IF($B95=$C95,"Vorgänger und Nachfolger identisch",IF(COUNTIF('Arbeitspakete'!$A$6:$A$105,$B95)=0,"Vorgänger fehlt",IF(COUNTIF('Arbeitspakete'!$A$6:$A$105,$C95)=0,"Nachfolger fehlt",IF($I95="Konflikt","Zeitfolge oder Puffer prüfen",IF($I95="Nicht prüfbar","Termine im Plan ergänzen","OK"))))))))</f>
        <v/>
      </c>
    </row>
    <row r="96">
      <c r="A96" s="22" t="n"/>
      <c r="B96" s="22" t="n"/>
      <c r="C96" s="22" t="n"/>
      <c r="D96" s="22" t="n"/>
      <c r="E96" s="37" t="n"/>
      <c r="F96" s="38">
        <f>IF(OR($A96="",$B96="",$D96=""),"",IFERROR(IF($D96="Ende-Anfang",VLOOKUP($B96,'Arbeitspakete'!$A$6:$J$105,10,FALSE),VLOOKUP($B96,'Arbeitspakete'!$A$6:$J$105,9,FALSE)),""))</f>
        <v/>
      </c>
      <c r="G96" s="38">
        <f>IF(OR($A96="",$C96=""),"",IFERROR(VLOOKUP($C96,'Arbeitspakete'!$A$6:$J$105,9,FALSE),""))</f>
        <v/>
      </c>
      <c r="H96" s="33">
        <f>IF(OR($F96="",$G96=""),"",IFERROR(($G96-$F96)*24,""))</f>
        <v/>
      </c>
      <c r="I96" s="20">
        <f>IF($A96="","",IF(OR($B96="",$C96="",$D96="",$E96=""),"Eingabe fehlt",IF($B96=$C96,"Konflikt",IF(OR($F96="",$G96=""),"Nicht prüfbar",IFERROR(IF($H96&gt;=$E96,"Erfüllt","Konflikt"),"Nicht prüfbar")))))</f>
        <v/>
      </c>
      <c r="J96" s="20">
        <f>IF($A96="","",IF(COUNTIF($A$6:$A$105,$A96)&gt;1,"Doppelte Bezugs-ID",IF(OR($B96="",$C96="",$D96="",$E96=""),"Eingabe fehlt",IF($B96=$C96,"Vorgänger und Nachfolger identisch",IF(COUNTIF('Arbeitspakete'!$A$6:$A$105,$B96)=0,"Vorgänger fehlt",IF(COUNTIF('Arbeitspakete'!$A$6:$A$105,$C96)=0,"Nachfolger fehlt",IF($I96="Konflikt","Zeitfolge oder Puffer prüfen",IF($I96="Nicht prüfbar","Termine im Plan ergänzen","OK"))))))))</f>
        <v/>
      </c>
    </row>
    <row r="97">
      <c r="A97" s="22" t="n"/>
      <c r="B97" s="22" t="n"/>
      <c r="C97" s="22" t="n"/>
      <c r="D97" s="22" t="n"/>
      <c r="E97" s="37" t="n"/>
      <c r="F97" s="39">
        <f>IF(OR($A97="",$B97="",$D97=""),"",IFERROR(IF($D97="Ende-Anfang",VLOOKUP($B97,'Arbeitspakete'!$A$6:$J$105,10,FALSE),VLOOKUP($B97,'Arbeitspakete'!$A$6:$J$105,9,FALSE)),""))</f>
        <v/>
      </c>
      <c r="G97" s="39">
        <f>IF(OR($A97="",$C97=""),"",IFERROR(VLOOKUP($C97,'Arbeitspakete'!$A$6:$J$105,9,FALSE),""))</f>
        <v/>
      </c>
      <c r="H97" s="36">
        <f>IF(OR($F97="",$G97=""),"",IFERROR(($G97-$F97)*24,""))</f>
        <v/>
      </c>
      <c r="I97" s="21">
        <f>IF($A97="","",IF(OR($B97="",$C97="",$D97="",$E97=""),"Eingabe fehlt",IF($B97=$C97,"Konflikt",IF(OR($F97="",$G97=""),"Nicht prüfbar",IFERROR(IF($H97&gt;=$E97,"Erfüllt","Konflikt"),"Nicht prüfbar")))))</f>
        <v/>
      </c>
      <c r="J97" s="21">
        <f>IF($A97="","",IF(COUNTIF($A$6:$A$105,$A97)&gt;1,"Doppelte Bezugs-ID",IF(OR($B97="",$C97="",$D97="",$E97=""),"Eingabe fehlt",IF($B97=$C97,"Vorgänger und Nachfolger identisch",IF(COUNTIF('Arbeitspakete'!$A$6:$A$105,$B97)=0,"Vorgänger fehlt",IF(COUNTIF('Arbeitspakete'!$A$6:$A$105,$C97)=0,"Nachfolger fehlt",IF($I97="Konflikt","Zeitfolge oder Puffer prüfen",IF($I97="Nicht prüfbar","Termine im Plan ergänzen","OK"))))))))</f>
        <v/>
      </c>
    </row>
    <row r="98">
      <c r="A98" s="22" t="n"/>
      <c r="B98" s="22" t="n"/>
      <c r="C98" s="22" t="n"/>
      <c r="D98" s="22" t="n"/>
      <c r="E98" s="37" t="n"/>
      <c r="F98" s="38">
        <f>IF(OR($A98="",$B98="",$D98=""),"",IFERROR(IF($D98="Ende-Anfang",VLOOKUP($B98,'Arbeitspakete'!$A$6:$J$105,10,FALSE),VLOOKUP($B98,'Arbeitspakete'!$A$6:$J$105,9,FALSE)),""))</f>
        <v/>
      </c>
      <c r="G98" s="38">
        <f>IF(OR($A98="",$C98=""),"",IFERROR(VLOOKUP($C98,'Arbeitspakete'!$A$6:$J$105,9,FALSE),""))</f>
        <v/>
      </c>
      <c r="H98" s="33">
        <f>IF(OR($F98="",$G98=""),"",IFERROR(($G98-$F98)*24,""))</f>
        <v/>
      </c>
      <c r="I98" s="20">
        <f>IF($A98="","",IF(OR($B98="",$C98="",$D98="",$E98=""),"Eingabe fehlt",IF($B98=$C98,"Konflikt",IF(OR($F98="",$G98=""),"Nicht prüfbar",IFERROR(IF($H98&gt;=$E98,"Erfüllt","Konflikt"),"Nicht prüfbar")))))</f>
        <v/>
      </c>
      <c r="J98" s="20">
        <f>IF($A98="","",IF(COUNTIF($A$6:$A$105,$A98)&gt;1,"Doppelte Bezugs-ID",IF(OR($B98="",$C98="",$D98="",$E98=""),"Eingabe fehlt",IF($B98=$C98,"Vorgänger und Nachfolger identisch",IF(COUNTIF('Arbeitspakete'!$A$6:$A$105,$B98)=0,"Vorgänger fehlt",IF(COUNTIF('Arbeitspakete'!$A$6:$A$105,$C98)=0,"Nachfolger fehlt",IF($I98="Konflikt","Zeitfolge oder Puffer prüfen",IF($I98="Nicht prüfbar","Termine im Plan ergänzen","OK"))))))))</f>
        <v/>
      </c>
    </row>
    <row r="99">
      <c r="A99" s="22" t="n"/>
      <c r="B99" s="22" t="n"/>
      <c r="C99" s="22" t="n"/>
      <c r="D99" s="22" t="n"/>
      <c r="E99" s="37" t="n"/>
      <c r="F99" s="39">
        <f>IF(OR($A99="",$B99="",$D99=""),"",IFERROR(IF($D99="Ende-Anfang",VLOOKUP($B99,'Arbeitspakete'!$A$6:$J$105,10,FALSE),VLOOKUP($B99,'Arbeitspakete'!$A$6:$J$105,9,FALSE)),""))</f>
        <v/>
      </c>
      <c r="G99" s="39">
        <f>IF(OR($A99="",$C99=""),"",IFERROR(VLOOKUP($C99,'Arbeitspakete'!$A$6:$J$105,9,FALSE),""))</f>
        <v/>
      </c>
      <c r="H99" s="36">
        <f>IF(OR($F99="",$G99=""),"",IFERROR(($G99-$F99)*24,""))</f>
        <v/>
      </c>
      <c r="I99" s="21">
        <f>IF($A99="","",IF(OR($B99="",$C99="",$D99="",$E99=""),"Eingabe fehlt",IF($B99=$C99,"Konflikt",IF(OR($F99="",$G99=""),"Nicht prüfbar",IFERROR(IF($H99&gt;=$E99,"Erfüllt","Konflikt"),"Nicht prüfbar")))))</f>
        <v/>
      </c>
      <c r="J99" s="21">
        <f>IF($A99="","",IF(COUNTIF($A$6:$A$105,$A99)&gt;1,"Doppelte Bezugs-ID",IF(OR($B99="",$C99="",$D99="",$E99=""),"Eingabe fehlt",IF($B99=$C99,"Vorgänger und Nachfolger identisch",IF(COUNTIF('Arbeitspakete'!$A$6:$A$105,$B99)=0,"Vorgänger fehlt",IF(COUNTIF('Arbeitspakete'!$A$6:$A$105,$C99)=0,"Nachfolger fehlt",IF($I99="Konflikt","Zeitfolge oder Puffer prüfen",IF($I99="Nicht prüfbar","Termine im Plan ergänzen","OK"))))))))</f>
        <v/>
      </c>
    </row>
    <row r="100">
      <c r="A100" s="22" t="n"/>
      <c r="B100" s="22" t="n"/>
      <c r="C100" s="22" t="n"/>
      <c r="D100" s="22" t="n"/>
      <c r="E100" s="37" t="n"/>
      <c r="F100" s="38">
        <f>IF(OR($A100="",$B100="",$D100=""),"",IFERROR(IF($D100="Ende-Anfang",VLOOKUP($B100,'Arbeitspakete'!$A$6:$J$105,10,FALSE),VLOOKUP($B100,'Arbeitspakete'!$A$6:$J$105,9,FALSE)),""))</f>
        <v/>
      </c>
      <c r="G100" s="38">
        <f>IF(OR($A100="",$C100=""),"",IFERROR(VLOOKUP($C100,'Arbeitspakete'!$A$6:$J$105,9,FALSE),""))</f>
        <v/>
      </c>
      <c r="H100" s="33">
        <f>IF(OR($F100="",$G100=""),"",IFERROR(($G100-$F100)*24,""))</f>
        <v/>
      </c>
      <c r="I100" s="20">
        <f>IF($A100="","",IF(OR($B100="",$C100="",$D100="",$E100=""),"Eingabe fehlt",IF($B100=$C100,"Konflikt",IF(OR($F100="",$G100=""),"Nicht prüfbar",IFERROR(IF($H100&gt;=$E100,"Erfüllt","Konflikt"),"Nicht prüfbar")))))</f>
        <v/>
      </c>
      <c r="J100" s="20">
        <f>IF($A100="","",IF(COUNTIF($A$6:$A$105,$A100)&gt;1,"Doppelte Bezugs-ID",IF(OR($B100="",$C100="",$D100="",$E100=""),"Eingabe fehlt",IF($B100=$C100,"Vorgänger und Nachfolger identisch",IF(COUNTIF('Arbeitspakete'!$A$6:$A$105,$B100)=0,"Vorgänger fehlt",IF(COUNTIF('Arbeitspakete'!$A$6:$A$105,$C100)=0,"Nachfolger fehlt",IF($I100="Konflikt","Zeitfolge oder Puffer prüfen",IF($I100="Nicht prüfbar","Termine im Plan ergänzen","OK"))))))))</f>
        <v/>
      </c>
    </row>
    <row r="101">
      <c r="A101" s="22" t="n"/>
      <c r="B101" s="22" t="n"/>
      <c r="C101" s="22" t="n"/>
      <c r="D101" s="22" t="n"/>
      <c r="E101" s="37" t="n"/>
      <c r="F101" s="39">
        <f>IF(OR($A101="",$B101="",$D101=""),"",IFERROR(IF($D101="Ende-Anfang",VLOOKUP($B101,'Arbeitspakete'!$A$6:$J$105,10,FALSE),VLOOKUP($B101,'Arbeitspakete'!$A$6:$J$105,9,FALSE)),""))</f>
        <v/>
      </c>
      <c r="G101" s="39">
        <f>IF(OR($A101="",$C101=""),"",IFERROR(VLOOKUP($C101,'Arbeitspakete'!$A$6:$J$105,9,FALSE),""))</f>
        <v/>
      </c>
      <c r="H101" s="36">
        <f>IF(OR($F101="",$G101=""),"",IFERROR(($G101-$F101)*24,""))</f>
        <v/>
      </c>
      <c r="I101" s="21">
        <f>IF($A101="","",IF(OR($B101="",$C101="",$D101="",$E101=""),"Eingabe fehlt",IF($B101=$C101,"Konflikt",IF(OR($F101="",$G101=""),"Nicht prüfbar",IFERROR(IF($H101&gt;=$E101,"Erfüllt","Konflikt"),"Nicht prüfbar")))))</f>
        <v/>
      </c>
      <c r="J101" s="21">
        <f>IF($A101="","",IF(COUNTIF($A$6:$A$105,$A101)&gt;1,"Doppelte Bezugs-ID",IF(OR($B101="",$C101="",$D101="",$E101=""),"Eingabe fehlt",IF($B101=$C101,"Vorgänger und Nachfolger identisch",IF(COUNTIF('Arbeitspakete'!$A$6:$A$105,$B101)=0,"Vorgänger fehlt",IF(COUNTIF('Arbeitspakete'!$A$6:$A$105,$C101)=0,"Nachfolger fehlt",IF($I101="Konflikt","Zeitfolge oder Puffer prüfen",IF($I101="Nicht prüfbar","Termine im Plan ergänzen","OK"))))))))</f>
        <v/>
      </c>
    </row>
    <row r="102">
      <c r="A102" s="22" t="n"/>
      <c r="B102" s="22" t="n"/>
      <c r="C102" s="22" t="n"/>
      <c r="D102" s="22" t="n"/>
      <c r="E102" s="37" t="n"/>
      <c r="F102" s="38">
        <f>IF(OR($A102="",$B102="",$D102=""),"",IFERROR(IF($D102="Ende-Anfang",VLOOKUP($B102,'Arbeitspakete'!$A$6:$J$105,10,FALSE),VLOOKUP($B102,'Arbeitspakete'!$A$6:$J$105,9,FALSE)),""))</f>
        <v/>
      </c>
      <c r="G102" s="38">
        <f>IF(OR($A102="",$C102=""),"",IFERROR(VLOOKUP($C102,'Arbeitspakete'!$A$6:$J$105,9,FALSE),""))</f>
        <v/>
      </c>
      <c r="H102" s="33">
        <f>IF(OR($F102="",$G102=""),"",IFERROR(($G102-$F102)*24,""))</f>
        <v/>
      </c>
      <c r="I102" s="20">
        <f>IF($A102="","",IF(OR($B102="",$C102="",$D102="",$E102=""),"Eingabe fehlt",IF($B102=$C102,"Konflikt",IF(OR($F102="",$G102=""),"Nicht prüfbar",IFERROR(IF($H102&gt;=$E102,"Erfüllt","Konflikt"),"Nicht prüfbar")))))</f>
        <v/>
      </c>
      <c r="J102" s="20">
        <f>IF($A102="","",IF(COUNTIF($A$6:$A$105,$A102)&gt;1,"Doppelte Bezugs-ID",IF(OR($B102="",$C102="",$D102="",$E102=""),"Eingabe fehlt",IF($B102=$C102,"Vorgänger und Nachfolger identisch",IF(COUNTIF('Arbeitspakete'!$A$6:$A$105,$B102)=0,"Vorgänger fehlt",IF(COUNTIF('Arbeitspakete'!$A$6:$A$105,$C102)=0,"Nachfolger fehlt",IF($I102="Konflikt","Zeitfolge oder Puffer prüfen",IF($I102="Nicht prüfbar","Termine im Plan ergänzen","OK"))))))))</f>
        <v/>
      </c>
    </row>
    <row r="103">
      <c r="A103" s="22" t="n"/>
      <c r="B103" s="22" t="n"/>
      <c r="C103" s="22" t="n"/>
      <c r="D103" s="22" t="n"/>
      <c r="E103" s="37" t="n"/>
      <c r="F103" s="39">
        <f>IF(OR($A103="",$B103="",$D103=""),"",IFERROR(IF($D103="Ende-Anfang",VLOOKUP($B103,'Arbeitspakete'!$A$6:$J$105,10,FALSE),VLOOKUP($B103,'Arbeitspakete'!$A$6:$J$105,9,FALSE)),""))</f>
        <v/>
      </c>
      <c r="G103" s="39">
        <f>IF(OR($A103="",$C103=""),"",IFERROR(VLOOKUP($C103,'Arbeitspakete'!$A$6:$J$105,9,FALSE),""))</f>
        <v/>
      </c>
      <c r="H103" s="36">
        <f>IF(OR($F103="",$G103=""),"",IFERROR(($G103-$F103)*24,""))</f>
        <v/>
      </c>
      <c r="I103" s="21">
        <f>IF($A103="","",IF(OR($B103="",$C103="",$D103="",$E103=""),"Eingabe fehlt",IF($B103=$C103,"Konflikt",IF(OR($F103="",$G103=""),"Nicht prüfbar",IFERROR(IF($H103&gt;=$E103,"Erfüllt","Konflikt"),"Nicht prüfbar")))))</f>
        <v/>
      </c>
      <c r="J103" s="21">
        <f>IF($A103="","",IF(COUNTIF($A$6:$A$105,$A103)&gt;1,"Doppelte Bezugs-ID",IF(OR($B103="",$C103="",$D103="",$E103=""),"Eingabe fehlt",IF($B103=$C103,"Vorgänger und Nachfolger identisch",IF(COUNTIF('Arbeitspakete'!$A$6:$A$105,$B103)=0,"Vorgänger fehlt",IF(COUNTIF('Arbeitspakete'!$A$6:$A$105,$C103)=0,"Nachfolger fehlt",IF($I103="Konflikt","Zeitfolge oder Puffer prüfen",IF($I103="Nicht prüfbar","Termine im Plan ergänzen","OK"))))))))</f>
        <v/>
      </c>
    </row>
    <row r="104">
      <c r="A104" s="22" t="n"/>
      <c r="B104" s="22" t="n"/>
      <c r="C104" s="22" t="n"/>
      <c r="D104" s="22" t="n"/>
      <c r="E104" s="37" t="n"/>
      <c r="F104" s="38">
        <f>IF(OR($A104="",$B104="",$D104=""),"",IFERROR(IF($D104="Ende-Anfang",VLOOKUP($B104,'Arbeitspakete'!$A$6:$J$105,10,FALSE),VLOOKUP($B104,'Arbeitspakete'!$A$6:$J$105,9,FALSE)),""))</f>
        <v/>
      </c>
      <c r="G104" s="38">
        <f>IF(OR($A104="",$C104=""),"",IFERROR(VLOOKUP($C104,'Arbeitspakete'!$A$6:$J$105,9,FALSE),""))</f>
        <v/>
      </c>
      <c r="H104" s="33">
        <f>IF(OR($F104="",$G104=""),"",IFERROR(($G104-$F104)*24,""))</f>
        <v/>
      </c>
      <c r="I104" s="20">
        <f>IF($A104="","",IF(OR($B104="",$C104="",$D104="",$E104=""),"Eingabe fehlt",IF($B104=$C104,"Konflikt",IF(OR($F104="",$G104=""),"Nicht prüfbar",IFERROR(IF($H104&gt;=$E104,"Erfüllt","Konflikt"),"Nicht prüfbar")))))</f>
        <v/>
      </c>
      <c r="J104" s="20">
        <f>IF($A104="","",IF(COUNTIF($A$6:$A$105,$A104)&gt;1,"Doppelte Bezugs-ID",IF(OR($B104="",$C104="",$D104="",$E104=""),"Eingabe fehlt",IF($B104=$C104,"Vorgänger und Nachfolger identisch",IF(COUNTIF('Arbeitspakete'!$A$6:$A$105,$B104)=0,"Vorgänger fehlt",IF(COUNTIF('Arbeitspakete'!$A$6:$A$105,$C104)=0,"Nachfolger fehlt",IF($I104="Konflikt","Zeitfolge oder Puffer prüfen",IF($I104="Nicht prüfbar","Termine im Plan ergänzen","OK"))))))))</f>
        <v/>
      </c>
    </row>
    <row r="105">
      <c r="A105" s="22" t="n"/>
      <c r="B105" s="22" t="n"/>
      <c r="C105" s="22" t="n"/>
      <c r="D105" s="22" t="n"/>
      <c r="E105" s="37" t="n"/>
      <c r="F105" s="39">
        <f>IF(OR($A105="",$B105="",$D105=""),"",IFERROR(IF($D105="Ende-Anfang",VLOOKUP($B105,'Arbeitspakete'!$A$6:$J$105,10,FALSE),VLOOKUP($B105,'Arbeitspakete'!$A$6:$J$105,9,FALSE)),""))</f>
        <v/>
      </c>
      <c r="G105" s="39">
        <f>IF(OR($A105="",$C105=""),"",IFERROR(VLOOKUP($C105,'Arbeitspakete'!$A$6:$J$105,9,FALSE),""))</f>
        <v/>
      </c>
      <c r="H105" s="36">
        <f>IF(OR($F105="",$G105=""),"",IFERROR(($G105-$F105)*24,""))</f>
        <v/>
      </c>
      <c r="I105" s="21">
        <f>IF($A105="","",IF(OR($B105="",$C105="",$D105="",$E105=""),"Eingabe fehlt",IF($B105=$C105,"Konflikt",IF(OR($F105="",$G105=""),"Nicht prüfbar",IFERROR(IF($H105&gt;=$E105,"Erfüllt","Konflikt"),"Nicht prüfbar")))))</f>
        <v/>
      </c>
      <c r="J105" s="21">
        <f>IF($A105="","",IF(COUNTIF($A$6:$A$105,$A105)&gt;1,"Doppelte Bezugs-ID",IF(OR($B105="",$C105="",$D105="",$E105=""),"Eingabe fehlt",IF($B105=$C105,"Vorgänger und Nachfolger identisch",IF(COUNTIF('Arbeitspakete'!$A$6:$A$105,$B105)=0,"Vorgänger fehlt",IF(COUNTIF('Arbeitspakete'!$A$6:$A$105,$C105)=0,"Nachfolger fehlt",IF($I105="Konflikt","Zeitfolge oder Puffer prüfen",IF($I105="Nicht prüfbar","Termine im Plan ergänzen","OK"))))))))</f>
        <v/>
      </c>
    </row>
  </sheetData>
  <autoFilter ref="A5:J105"/>
  <mergeCells count="1">
    <mergeCell ref="A1:J1"/>
  </mergeCells>
  <conditionalFormatting sqref="A6:A105">
    <cfRule type="expression" priority="1" dxfId="1">
      <formula>AND($A6&lt;&gt;"",COUNTIF($A$6:$A$105,$A6)&gt;1)</formula>
    </cfRule>
  </conditionalFormatting>
  <conditionalFormatting sqref="I6:I105">
    <cfRule type="expression" priority="2" dxfId="0">
      <formula>$I6="Erfüllt"</formula>
    </cfRule>
  </conditionalFormatting>
  <conditionalFormatting sqref="I6:J105">
    <cfRule type="expression" priority="3" dxfId="1">
      <formula>OR($I6="Konflikt",$I6="Nicht prüfbar",$I6="Eingabe fehlt")</formula>
    </cfRule>
  </conditionalFormatting>
  <dataValidations count="3">
    <dataValidation sqref="B6:C105" showDropDown="0" showInputMessage="0" showErrorMessage="1" allowBlank="0" errorTitle="AP-ID prüfen" error="Bitte eine im Blatt Arbeitspakete vorhandene AP-ID auswählen oder die Eingabe bewusst prüfen." type="list" errorStyle="warning">
      <formula1>INDIRECT("'Arbeitspakete'!$A$6:$A$105")</formula1>
    </dataValidation>
    <dataValidation sqref="D6:D105" showDropDown="0" showInputMessage="0" showErrorMessage="1" allowBlank="0" errorTitle="Beziehung prüfen" error="Bitte Ende-Anfang oder Anfang-Anfang auswählen." type="list">
      <formula1>"Ende-Anfang,Anfang-Anfang"</formula1>
    </dataValidation>
    <dataValidation sqref="E6:E105" showDropDown="0" showInputMessage="0" showErrorMessage="1" allowBlank="0" errorTitle="Mindestpuffer plausibilisieren" error="Der Mindestpuffer sollte zwischen -168 und 168 Stunden liegen." type="decimal" errorStyle="warning" operator="between">
      <formula1>-168</formula1>
      <formula2>168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B8441C"/>
    <outlinePr summaryBelow="1" summaryRight="1"/>
    <pageSetUpPr fitToPage="1"/>
  </sheetPr>
  <dimension ref="A1:E1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27" customWidth="1" min="2" max="2"/>
    <col width="21" customWidth="1" min="3" max="3"/>
    <col width="12" customWidth="1" min="4" max="4"/>
    <col width="75" customWidth="1" min="5" max="5"/>
  </cols>
  <sheetData>
    <row r="1" ht="28" customHeight="1">
      <c r="A1" s="1" t="inlineStr">
        <is>
          <t>Parameter und veränderbare Annahmen</t>
        </is>
      </c>
    </row>
    <row r="2" ht="24" customHeight="1">
      <c r="A2" s="3" t="inlineStr">
        <is>
          <t>Zweck</t>
        </is>
      </c>
      <c r="B2" s="4" t="inlineStr">
        <is>
          <t>Zentrale Festlegung des Stillstandsfensters, des Planungsstichtags, der Kapazitätsannahme und des Bearbeitungsstands.</t>
        </is>
      </c>
    </row>
    <row r="3" ht="24" customHeight="1">
      <c r="A3" s="3" t="inlineStr">
        <is>
          <t>Datenquelle</t>
        </is>
      </c>
      <c r="B3" s="4" t="inlineStr">
        <is>
          <t>Manuelle, gelb markierte Eingaben der zuständigen betrieblichen Rollen.</t>
        </is>
      </c>
    </row>
    <row r="4" ht="24" customHeight="1">
      <c r="A4" s="3" t="inlineStr">
        <is>
          <t>Sichtbares Ergebnis</t>
        </is>
      </c>
      <c r="B4" s="4" t="inlineStr">
        <is>
          <t>Einheitliche Bezugswerte für Zeitfensterprüfung, Kapazitätshinweis und Zusammenfassung.</t>
        </is>
      </c>
    </row>
    <row r="5" ht="32" customHeight="1">
      <c r="A5" s="5" t="inlineStr">
        <is>
          <t>Parameter</t>
        </is>
      </c>
      <c r="B5" s="5" t="inlineStr">
        <is>
          <t>Wert</t>
        </is>
      </c>
      <c r="C5" s="5" t="inlineStr">
        <is>
          <t>Einheit</t>
        </is>
      </c>
      <c r="D5" s="5" t="inlineStr">
        <is>
          <t>Pflicht</t>
        </is>
      </c>
      <c r="E5" s="5" t="inlineStr">
        <is>
          <t>Bedeutung und Verhalten bei fehlendem Wert</t>
        </is>
      </c>
    </row>
    <row r="6"/>
    <row r="7">
      <c r="A7" s="9" t="inlineStr">
        <is>
          <t>Planfenster Beginn</t>
        </is>
      </c>
      <c r="B7" s="35" t="n">
        <v>46277.75</v>
      </c>
      <c r="C7" s="10" t="inlineStr">
        <is>
          <t>Datum und Uhrzeit</t>
        </is>
      </c>
      <c r="D7" s="10" t="inlineStr">
        <is>
          <t>Ja</t>
        </is>
      </c>
      <c r="E7" s="11" t="inlineStr">
        <is>
          <t>Frühester geplanter Beginn; fehlt der Wert, wird der Fensterstatus nicht belastbar berechnet.</t>
        </is>
      </c>
    </row>
    <row r="8">
      <c r="A8" s="6" t="inlineStr">
        <is>
          <t>Planfenster Ende</t>
        </is>
      </c>
      <c r="B8" s="35" t="n">
        <v>46280.25</v>
      </c>
      <c r="C8" s="7" t="inlineStr">
        <is>
          <t>Datum und Uhrzeit</t>
        </is>
      </c>
      <c r="D8" s="7" t="inlineStr">
        <is>
          <t>Ja</t>
        </is>
      </c>
      <c r="E8" s="8" t="inlineStr">
        <is>
          <t>Spätestes geplantes Ende; muss manuell auf Lage nach dem Beginn geprüft werden.</t>
        </is>
      </c>
    </row>
    <row r="9">
      <c r="A9" s="9" t="inlineStr">
        <is>
          <t>Planungsstichtag</t>
        </is>
      </c>
      <c r="B9" s="35" t="n">
        <v>46274.26527777778</v>
      </c>
      <c r="C9" s="10" t="inlineStr">
        <is>
          <t>Datum und Uhrzeit</t>
        </is>
      </c>
      <c r="D9" s="10" t="inlineStr">
        <is>
          <t>Ja</t>
        </is>
      </c>
      <c r="E9" s="11" t="inlineStr">
        <is>
          <t>Zeitpunkt der aktuellen Planungsbewertung; keine Echtzeitsynchronisierung.</t>
        </is>
      </c>
    </row>
    <row r="10">
      <c r="A10" s="6" t="inlineStr">
        <is>
          <t>Warnschwelle Mindestpuffer</t>
        </is>
      </c>
      <c r="B10" s="30" t="n">
        <v>4</v>
      </c>
      <c r="C10" s="7" t="inlineStr">
        <is>
          <t>Stunden</t>
        </is>
      </c>
      <c r="D10" s="7" t="inlineStr">
        <is>
          <t>Nein</t>
        </is>
      </c>
      <c r="E10" s="8" t="inlineStr">
        <is>
          <t>Orientierungswert für die manuelle Sichtprüfung; Abhängigkeiten verwenden ihren eigenen Mindestpuffer.</t>
        </is>
      </c>
    </row>
    <row r="11">
      <c r="A11" s="9" t="inlineStr">
        <is>
          <t>Personalkapazität je Einzelpaket</t>
        </is>
      </c>
      <c r="B11" s="24" t="n">
        <v>18</v>
      </c>
      <c r="C11" s="10" t="inlineStr">
        <is>
          <t>Personen</t>
        </is>
      </c>
      <c r="D11" s="10" t="inlineStr">
        <is>
          <t>Ja</t>
        </is>
      </c>
      <c r="E11" s="11" t="inlineStr">
        <is>
          <t>Plausibilitätsgrenze für den Einzelbedarf, keine automatische Schicht- oder Einsatzplanung.</t>
        </is>
      </c>
    </row>
    <row r="12">
      <c r="A12" s="6" t="inlineStr">
        <is>
          <t>Bearbeitungsstand</t>
        </is>
      </c>
      <c r="B12" s="31" t="inlineStr">
        <is>
          <t>Entwurf</t>
        </is>
      </c>
      <c r="C12" s="7" t="inlineStr">
        <is>
          <t>Auswahl</t>
        </is>
      </c>
      <c r="D12" s="7" t="inlineStr">
        <is>
          <t>Ja</t>
        </is>
      </c>
      <c r="E12" s="8" t="inlineStr">
        <is>
          <t>Beschreibt nur den Planungsstand und stellt keine betriebliche Freigabe dar.</t>
        </is>
      </c>
    </row>
    <row r="13">
      <c r="A13" s="9" t="inlineStr">
        <is>
          <t>Verantwortliche Planungsrolle</t>
        </is>
      </c>
      <c r="B13" s="31" t="inlineStr">
        <is>
          <t>Instandhaltungskoordination</t>
        </is>
      </c>
      <c r="C13" s="10" t="inlineStr">
        <is>
          <t>Rolle</t>
        </is>
      </c>
      <c r="D13" s="10" t="inlineStr">
        <is>
          <t>Ja</t>
        </is>
      </c>
      <c r="E13" s="11" t="inlineStr">
        <is>
          <t>Funktionsbezogene Zuständigkeit ohne personenbezogene Angaben.</t>
        </is>
      </c>
    </row>
  </sheetData>
  <mergeCells count="1">
    <mergeCell ref="A1:E1"/>
  </mergeCells>
  <conditionalFormatting sqref="B7:B8">
    <cfRule type="expression" priority="1" dxfId="1">
      <formula>OR($B$7="",$B$8="",$B$8&lt;=$B$7)</formula>
    </cfRule>
  </conditionalFormatting>
  <conditionalFormatting sqref="B11">
    <cfRule type="expression" priority="2" dxfId="1">
      <formula>$B$11&lt;=0</formula>
    </cfRule>
  </conditionalFormatting>
  <dataValidations count="5">
    <dataValidation sqref="B7:B9" showDropDown="0" showInputMessage="0" showErrorMessage="1" allowBlank="0" errorTitle="Parameterdatum prüfen" error="Bitte einen plausiblen Termin im vorbereiteten Zeitraum angeben." type="custom" errorStyle="warning">
      <formula1>AND(ISNUMBER(B7),B7&gt;=DATE(2025,1,1),B7&lt;=DATE(2031,12,31))</formula1>
    </dataValidation>
    <dataValidation sqref="B10" showDropDown="0" showInputMessage="0" showErrorMessage="1" allowBlank="0" errorTitle="Warnschwelle plausibilisieren" error="Die Warnschwelle sollte zwischen 0 und 168 Stunden liegen." type="decimal" errorStyle="warning" operator="between">
      <formula1>0</formula1>
      <formula2>168</formula2>
    </dataValidation>
    <dataValidation sqref="B11" showDropDown="0" showInputMessage="0" showErrorMessage="1" allowBlank="0" errorTitle="Kapazität plausibilisieren" error="Die Kapazitätsannahme sollte zwischen 1 und 200 Personen liegen." type="whole" errorStyle="warning" operator="between">
      <formula1>1</formula1>
      <formula2>200</formula2>
    </dataValidation>
    <dataValidation sqref="B12" showDropDown="0" showInputMessage="0" showErrorMessage="1" allowBlank="0" errorTitle="Bearbeitungsstand prüfen" error="Bitte einen vorbereiteten Bearbeitungsstand auswählen." type="list">
      <formula1>"Entwurf,In Abstimmung,Zur Prüfung,Manuell freigegeben"</formula1>
    </dataValidation>
    <dataValidation sqref="B13" showDropDown="0" showInputMessage="0" showErrorMessage="1" allowBlank="0" errorTitle="Planungsrolle prüfen" error="Bitte eine funktionsbezogene Planungsrolle auswählen." type="list">
      <formula1>"Produktionskoordination,Instandhaltungskoordination,Betriebstechnik,Qualitätsprüfung"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B8441C"/>
    <outlinePr summaryBelow="1" summaryRight="1"/>
    <pageSetUpPr fitToPage="1"/>
  </sheetPr>
  <dimension ref="A1:F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1" customWidth="1" min="1" max="1"/>
    <col width="42" customWidth="1" min="2" max="2"/>
    <col width="25" customWidth="1" min="3" max="3"/>
    <col width="47" customWidth="1" min="4" max="4"/>
    <col width="51" customWidth="1" min="5" max="5"/>
    <col width="3" customWidth="1" min="6" max="6"/>
  </cols>
  <sheetData>
    <row r="1" ht="28" customHeight="1">
      <c r="A1" s="1" t="inlineStr">
        <is>
          <t>Anwendung, Eingaben und manuelle Kontrollen</t>
        </is>
      </c>
    </row>
    <row r="2" ht="24" customHeight="1">
      <c r="A2" s="3" t="inlineStr">
        <is>
          <t>Zweck</t>
        </is>
      </c>
      <c r="B2" s="4" t="inlineStr">
        <is>
          <t>Erläuterung der Nutzung, Eingabefelder, Formeln, Grenzfälle und Kontrollen vor einer betrieblichen Entscheidung.</t>
        </is>
      </c>
    </row>
    <row r="3" ht="24" customHeight="1">
      <c r="A3" s="3" t="inlineStr">
        <is>
          <t>Datenquelle</t>
        </is>
      </c>
      <c r="B3" s="4" t="inlineStr">
        <is>
          <t>Aufbau dieser Arbeitsmappe und ihre fiktiven Beispieldaten.</t>
        </is>
      </c>
    </row>
    <row r="4" ht="24" customHeight="1">
      <c r="A4" s="3" t="inlineStr">
        <is>
          <t>Sichtbares Ergebnis</t>
        </is>
      </c>
      <c r="B4" s="4" t="inlineStr">
        <is>
          <t>Nachvollziehbare Prüfschritte ohne Freigabegarantie, Rechtsberatung, Konformitätsaussage oder automatische Systemanbindung.</t>
        </is>
      </c>
    </row>
    <row r="5"/>
    <row r="6" ht="32" customHeight="1">
      <c r="A6" s="5" t="inlineStr">
        <is>
          <t>Blatt oder Feld</t>
        </is>
      </c>
      <c r="B6" s="5" t="inlineStr">
        <is>
          <t>Datentyp und Einheit</t>
        </is>
      </c>
      <c r="C6" s="5" t="inlineStr">
        <is>
          <t>Pflichtstatus</t>
        </is>
      </c>
      <c r="D6" s="5" t="inlineStr">
        <is>
          <t>Verhalten bei fehlendem Wert</t>
        </is>
      </c>
      <c r="E6" s="5" t="inlineStr">
        <is>
          <t>Manuelle Kontrolle</t>
        </is>
      </c>
    </row>
    <row r="7" ht="48" customHeight="1">
      <c r="A7" s="11" t="inlineStr">
        <is>
          <t>Arbeitspakete: AP-ID</t>
        </is>
      </c>
      <c r="B7" s="11" t="inlineStr">
        <is>
          <t>Text, maximal zweckmäßig kurz</t>
        </is>
      </c>
      <c r="C7" s="11" t="inlineStr">
        <is>
          <t>Pflicht bei genutzter Zeile</t>
        </is>
      </c>
      <c r="D7" s="11" t="inlineStr">
        <is>
          <t>Leere AP-ID bedeutet ungenutzte vorbereitete Zeile.</t>
        </is>
      </c>
      <c r="E7" s="11" t="inlineStr">
        <is>
          <t>Eindeutigkeit prüfen; Duplikate werden farbig markiert.</t>
        </is>
      </c>
    </row>
    <row r="8" ht="48" customHeight="1">
      <c r="A8" s="8" t="inlineStr">
        <is>
          <t>Arbeitspakete: Stammdaten</t>
        </is>
      </c>
      <c r="B8" s="8" t="inlineStr">
        <is>
          <t>Text oder stabile Auswahlliste</t>
        </is>
      </c>
      <c r="C8" s="8" t="inlineStr">
        <is>
          <t>Pflicht bei genutzter Zeile</t>
        </is>
      </c>
      <c r="D8" s="8" t="inlineStr">
        <is>
          <t>Fehlende Pflichtwerte werden als unvollständige Eingabe sichtbar.</t>
        </is>
      </c>
      <c r="E8" s="8" t="inlineStr">
        <is>
          <t>Anlage, Tätigkeit, Rolle, Priorität und Status fachlich abstimmen.</t>
        </is>
      </c>
    </row>
    <row r="9" ht="48" customHeight="1">
      <c r="A9" s="11" t="inlineStr">
        <is>
          <t>Arbeitspakete: Beginn und Ende</t>
        </is>
      </c>
      <c r="B9" s="11" t="inlineStr">
        <is>
          <t>Datum und Uhrzeit, TT.MM.JJJJ hh:mm</t>
        </is>
      </c>
      <c r="C9" s="11" t="inlineStr">
        <is>
          <t>Pflicht außer bei Zurückgestellt</t>
        </is>
      </c>
      <c r="D9" s="11" t="inlineStr">
        <is>
          <t>Dauer bleibt leer; Fensterstatus und Prüfhinweis zeigen Termin fehlt.</t>
        </is>
      </c>
      <c r="E9" s="11" t="inlineStr">
        <is>
          <t>Ende nach Beginn und Lage innerhalb des Planfensters kontrollieren.</t>
        </is>
      </c>
    </row>
    <row r="10" ht="48" customHeight="1">
      <c r="A10" s="8" t="inlineStr">
        <is>
          <t>Arbeitspakete: Personalbedarf</t>
        </is>
      </c>
      <c r="B10" s="8" t="inlineStr">
        <is>
          <t>Ganze Zahl, Personen</t>
        </is>
      </c>
      <c r="C10" s="8" t="inlineStr">
        <is>
          <t>Pflicht</t>
        </is>
      </c>
      <c r="D10" s="8" t="inlineStr">
        <is>
          <t>Prüfhinweis bleibt unvollständig.</t>
        </is>
      </c>
      <c r="E10" s="8" t="inlineStr">
        <is>
          <t>Einzelbedarf mit Parameter B11 vergleichen; parallele Summen zusätzlich manuell prüfen.</t>
        </is>
      </c>
    </row>
    <row r="11" ht="48" customHeight="1">
      <c r="A11" s="11" t="inlineStr">
        <is>
          <t>Arbeitspakete: Fortschritt</t>
        </is>
      </c>
      <c r="B11" s="11" t="inlineStr">
        <is>
          <t>Dezimalwert, Anzeige in Prozent</t>
        </is>
      </c>
      <c r="C11" s="11" t="inlineStr">
        <is>
          <t>Pflicht</t>
        </is>
      </c>
      <c r="D11" s="11" t="inlineStr">
        <is>
          <t>Gewichtete Kennzahl behandelt leere Werte rechnerisch nicht als bestätigten Fortschritt.</t>
        </is>
      </c>
      <c r="E11" s="11" t="inlineStr">
        <is>
          <t>Bei Status Abgeschlossen muss 100 % plausibilisiert werden.</t>
        </is>
      </c>
    </row>
    <row r="12" ht="48" customHeight="1">
      <c r="A12" s="8" t="inlineStr">
        <is>
          <t>Abhängigkeiten</t>
        </is>
      </c>
      <c r="B12" s="8" t="inlineStr">
        <is>
          <t>Textauswahl, Datum/Uhrzeit und Stunden</t>
        </is>
      </c>
      <c r="C12" s="8" t="inlineStr">
        <is>
          <t>Pflicht bei genutzter Bezugs-ID</t>
        </is>
      </c>
      <c r="D12" s="8" t="inlineStr">
        <is>
          <t>Fehlende oder nicht terminierte AP ergeben Nicht prüfbar.</t>
        </is>
      </c>
      <c r="E12" s="8" t="inlineStr">
        <is>
          <t>Reihenfolge, Mindestpuffer und fachliche Vollständigkeit einzeln bestätigen.</t>
        </is>
      </c>
    </row>
    <row r="13" ht="48" customHeight="1">
      <c r="A13" s="11" t="inlineStr">
        <is>
          <t>Parameter</t>
        </is>
      </c>
      <c r="B13" s="11" t="inlineStr">
        <is>
          <t>Datum/Uhrzeit, Stunden, Personen und Auswahl</t>
        </is>
      </c>
      <c r="C13" s="11" t="inlineStr">
        <is>
          <t>Gemäß Spalte Pflicht</t>
        </is>
      </c>
      <c r="D13" s="11" t="inlineStr">
        <is>
          <t>Fenster- und Entscheidungsanzeige werden unvollständig oder nicht belastbar.</t>
        </is>
      </c>
      <c r="E13" s="11" t="inlineStr">
        <is>
          <t>Planfenster, Stichtag, Kapazität und Bearbeitungsstand vor jeder Sitzung prüfen.</t>
        </is>
      </c>
    </row>
    <row r="14"/>
    <row r="15"/>
    <row r="16" ht="32" customHeight="1">
      <c r="A16" s="5" t="inlineStr">
        <is>
          <t>Kontrollformel</t>
        </is>
      </c>
      <c r="B16" s="5" t="inlineStr">
        <is>
          <t>Bezug</t>
        </is>
      </c>
      <c r="C16" s="5" t="inlineStr">
        <is>
          <t>Erwartetes Ergebnis der Beispiele</t>
        </is>
      </c>
      <c r="D16" s="5" t="inlineStr">
        <is>
          <t>Kontrollzweck</t>
        </is>
      </c>
    </row>
    <row r="17" ht="44" customHeight="1">
      <c r="A17" s="11" t="inlineStr">
        <is>
          <t>Dauer</t>
        </is>
      </c>
      <c r="B17" s="11" t="inlineStr">
        <is>
          <t>Arbeitspakete!K6 aus I6 und J6</t>
        </is>
      </c>
      <c r="C17" s="11" t="inlineStr">
        <is>
          <t>2,00 h</t>
        </is>
      </c>
      <c r="D17" s="11" t="inlineStr">
        <is>
          <t>Normalfall: Ende minus Beginn wird in Stunden berechnet.</t>
        </is>
      </c>
    </row>
    <row r="18" ht="44" customHeight="1">
      <c r="A18" s="8" t="inlineStr">
        <is>
          <t>Fensterstatus</t>
        </is>
      </c>
      <c r="B18" s="8" t="inlineStr">
        <is>
          <t>Arbeitspakete!N12 mit Parameter!B7:B8</t>
        </is>
      </c>
      <c r="C18" s="8" t="inlineStr">
        <is>
          <t>Im Zeitfenster</t>
        </is>
      </c>
      <c r="D18" s="8" t="inlineStr">
        <is>
          <t>Grenzfall: Das Ende von AP-007 liegt exakt auf dem Ende des Planfensters.</t>
        </is>
      </c>
    </row>
    <row r="19" ht="44" customHeight="1">
      <c r="A19" s="11" t="inlineStr">
        <is>
          <t>Abhängigkeitsabstand</t>
        </is>
      </c>
      <c r="B19" s="11" t="inlineStr">
        <is>
          <t>Abhängigkeiten!H8 aus F8 und G8</t>
        </is>
      </c>
      <c r="C19" s="11" t="inlineStr">
        <is>
          <t>2,00 h</t>
        </is>
      </c>
      <c r="D19" s="11" t="inlineStr">
        <is>
          <t>Der tatsächliche Abstand wird aus den nachgeschlagenen Terminen berechnet.</t>
        </is>
      </c>
    </row>
    <row r="20" ht="44" customHeight="1">
      <c r="A20" s="8" t="inlineStr">
        <is>
          <t>Abhängigkeitsprüfung</t>
        </is>
      </c>
      <c r="B20" s="8" t="inlineStr">
        <is>
          <t>Abhängigkeiten!I8 gegen E8</t>
        </is>
      </c>
      <c r="C20" s="8" t="inlineStr">
        <is>
          <t>Konflikt</t>
        </is>
      </c>
      <c r="D20" s="8" t="inlineStr">
        <is>
          <t>2,00 h Abstand unterschreiten den Mindestpuffer von 4,00 h.</t>
        </is>
      </c>
    </row>
    <row r="21" ht="44" customHeight="1">
      <c r="A21" s="11" t="inlineStr">
        <is>
          <t>Leerfall</t>
        </is>
      </c>
      <c r="B21" s="11" t="inlineStr">
        <is>
          <t>Abhängigkeiten!I9 zu AP-008</t>
        </is>
      </c>
      <c r="C21" s="11" t="inlineStr">
        <is>
          <t>Nicht prüfbar</t>
        </is>
      </c>
      <c r="D21" s="11" t="inlineStr">
        <is>
          <t>Der Nachfolger ist vorhanden, besitzt als zurückgestelltes Paket aber keinen Termin.</t>
        </is>
      </c>
    </row>
    <row r="22" ht="44" customHeight="1">
      <c r="A22" s="8" t="inlineStr">
        <is>
          <t>Zusammenfassung</t>
        </is>
      </c>
      <c r="B22" s="8" t="inlineStr">
        <is>
          <t>Zusammenfassung!B7:B12</t>
        </is>
      </c>
      <c r="C22" s="8" t="inlineStr">
        <is>
          <t>8 AP; 1 ohne Termin; 74,00 h; 0 Fensterkonflikte; 1 Abhängigkeitskonflikt; 1 nicht prüfbar</t>
        </is>
      </c>
      <c r="D22" s="8" t="inlineStr">
        <is>
          <t>Kontrolle der Beispielbasis nach vollständiger Excel-Neuberechnung.</t>
        </is>
      </c>
    </row>
    <row r="23"/>
    <row r="24">
      <c r="A24" s="3" t="inlineStr">
        <is>
          <t>Ablauf der Entscheidung</t>
        </is>
      </c>
    </row>
    <row r="25" ht="43" customHeight="1">
      <c r="A25" s="9" t="inlineStr">
        <is>
          <t>Nutzer und Zeitpunkt</t>
        </is>
      </c>
      <c r="B25" s="11" t="inlineStr">
        <is>
          <t>Produktionsleitung und Instandhaltungskoordination verwenden die Datei vor der Stillstandsfreigabe sowie nach jeder wesentlichen Termin- oder Reihenfolgeänderung.</t>
        </is>
      </c>
    </row>
    <row r="26" ht="43" customHeight="1">
      <c r="A26" s="6" t="inlineStr">
        <is>
          <t>Eingaben</t>
        </is>
      </c>
      <c r="B26" s="8" t="inlineStr">
        <is>
          <t>Zuerst Parameter festlegen, danach Arbeitspakete vollständig erfassen und zuletzt nur fachlich erforderliche Abhängigkeiten dokumentieren.</t>
        </is>
      </c>
    </row>
    <row r="27" ht="43" customHeight="1">
      <c r="A27" s="9" t="inlineStr">
        <is>
          <t>Entscheidung</t>
        </is>
      </c>
      <c r="B27" s="11" t="inlineStr">
        <is>
          <t>Die Zusammenfassung unterstützt die Entscheidung, ob Terminlücken und Konflikte weiter geklärt werden müssen oder eine separate manuelle Freigabeprüfung beginnen kann.</t>
        </is>
      </c>
    </row>
    <row r="28" ht="43" customHeight="1">
      <c r="A28" s="6" t="inlineStr">
        <is>
          <t>Manuelle Abschlusskontrolle</t>
        </is>
      </c>
      <c r="B28" s="8" t="inlineStr">
        <is>
          <t>Excel vollständig neu berechnen, gelbe Eingaben prüfen, rote Hinweise bearbeiten, parallelen Personalbedarf separat bewerten und alle Rollen fachlich abstimmen.</t>
        </is>
      </c>
    </row>
    <row r="29" ht="43" customHeight="1">
      <c r="A29" s="9" t="inlineStr">
        <is>
          <t>Abgrenzung</t>
        </is>
      </c>
      <c r="B29" s="11" t="inlineStr">
        <is>
          <t>Keine ERP- oder MES-Anbindung, keine Echtzeitsynchronisierung, keine automatische Einsatzplanung, keine Konformitäts- oder Freigabegarantie und keine rechtliche Beratung.</t>
        </is>
      </c>
    </row>
  </sheetData>
  <mergeCells count="1">
    <mergeCell ref="A1:F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 Produktionsplanung</dc:creator>
  <dc:title xmlns:dc="http://purl.org/dc/elements/1.1/">Stillstandsplanung Produktion</dc:title>
  <dc:description xmlns:dc="http://purl.org/dc/elements/1.1/">Betriebliche Planungshilfe ohne ERP- oder MES-Anbindung</dc:description>
  <dc:subject xmlns:dc="http://purl.org/dc/elements/1.1/">Planung von Arbeitspaketen und Abhängigkeiten während eines geplanten Produktionsstillstands</dc:subject>
  <dcterms:created xmlns:dcterms="http://purl.org/dc/terms/" xmlns:xsi="http://www.w3.org/2001/XMLSchema-instance" xsi:type="dcterms:W3CDTF">2026-09-09T06:22:04Z</dcterms:created>
  <dcterms:modified xmlns:dcterms="http://purl.org/dc/terms/" xmlns:xsi="http://www.w3.org/2001/XMLSchema-instance" xsi:type="dcterms:W3CDTF">2026-09-09T06:22:06+00:00Z</dcterms:modified>
</cp:coreProperties>
</file>