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usammenfassung" sheetId="1" state="visible" r:id="rId1"/>
    <sheet xmlns:r="http://schemas.openxmlformats.org/officeDocument/2006/relationships" name="Schichtmodelle" sheetId="2" state="visible" r:id="rId2"/>
    <sheet xmlns:r="http://schemas.openxmlformats.org/officeDocument/2006/relationships" name="Parameter" sheetId="3" state="visible" r:id="rId3"/>
    <sheet xmlns:r="http://schemas.openxmlformats.org/officeDocument/2006/relationships" name="Anweisungen" sheetId="4" state="visible" r:id="rId4"/>
  </sheets>
  <definedNames>
    <definedName name="_xlnm._FilterDatabase" localSheetId="0" hidden="1">'Zusammenfassung'!$A$24:$C$34</definedName>
    <definedName name="_xlnm._FilterDatabase" localSheetId="1" hidden="1">'Schichtmodelle'!$A$6:$R$106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.mm.yyyy"/>
    <numFmt numFmtId="165" formatCode="0.0 &quot;h/Woche&quot;"/>
    <numFmt numFmtId="166" formatCode="0.0%"/>
    <numFmt numFmtId="167" formatCode="0.0 &quot;h&quot;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4373D"/>
      <sz val="10"/>
    </font>
    <font>
      <name val="Calibri"/>
      <color rgb="0024373D"/>
      <sz val="10"/>
    </font>
    <font>
      <name val="Calibri"/>
      <b val="1"/>
      <color rgb="00FFFFFF"/>
      <sz val="10"/>
    </font>
    <font>
      <name val="Calibri"/>
      <color rgb="0024373D"/>
      <sz val="9"/>
    </font>
  </fonts>
  <fills count="7">
    <fill>
      <patternFill/>
    </fill>
    <fill>
      <patternFill patternType="gray125"/>
    </fill>
    <fill>
      <patternFill patternType="solid">
        <fgColor rgb="00112A32"/>
      </patternFill>
    </fill>
    <fill>
      <patternFill patternType="solid">
        <fgColor rgb="00F3F0E8"/>
      </patternFill>
    </fill>
    <fill>
      <patternFill patternType="solid">
        <fgColor rgb="00B8441C"/>
      </patternFill>
    </fill>
    <fill>
      <patternFill patternType="solid">
        <fgColor rgb="00FFF0AE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B8C4C1"/>
      </left>
      <right style="thin">
        <color rgb="00B8C4C1"/>
      </right>
      <top style="thin">
        <color rgb="00B8C4C1"/>
      </top>
      <bottom style="thin">
        <color rgb="00B8C4C1"/>
      </bottom>
    </border>
    <border>
      <left/>
      <right/>
      <top style="thin">
        <color rgb="00B8C4C1"/>
      </top>
      <bottom/>
      <diagonal/>
    </border>
    <border>
      <left/>
      <right style="thin">
        <color rgb="00B8C4C1"/>
      </right>
      <top style="thin">
        <color rgb="00B8C4C1"/>
      </top>
      <bottom/>
      <diagonal/>
    </border>
    <border>
      <left/>
      <right/>
      <top style="thin">
        <color rgb="00B8C4C1"/>
      </top>
      <bottom style="thin">
        <color rgb="00B8C4C1"/>
      </bottom>
      <diagonal/>
    </border>
    <border>
      <left/>
      <right style="thin">
        <color rgb="00B8C4C1"/>
      </right>
      <top style="thin">
        <color rgb="00B8C4C1"/>
      </top>
      <bottom style="thin">
        <color rgb="00B8C4C1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164" fontId="3" fillId="0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center" vertical="center"/>
    </xf>
    <xf numFmtId="165" fontId="0" fillId="0" borderId="1" applyAlignment="1" pivotButton="0" quotePrefix="0" xfId="0">
      <alignment horizontal="center" vertical="center"/>
    </xf>
    <xf numFmtId="166" fontId="0" fillId="0" borderId="1" applyAlignment="1" pivotButton="0" quotePrefix="0" xfId="0">
      <alignment horizontal="center" vertical="center"/>
    </xf>
    <xf numFmtId="165" fontId="3" fillId="0" borderId="1" applyAlignment="1" pivotButton="0" quotePrefix="0" xfId="0">
      <alignment horizontal="left" vertical="top" wrapText="1"/>
    </xf>
    <xf numFmtId="166" fontId="3" fillId="0" borderId="1" applyAlignment="1" pivotButton="0" quotePrefix="0" xfId="0">
      <alignment horizontal="left" vertical="top" wrapText="1"/>
    </xf>
    <xf numFmtId="167" fontId="3" fillId="0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/>
    </xf>
    <xf numFmtId="9" fontId="5" fillId="3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9" fontId="5" fillId="6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center" vertical="center"/>
    </xf>
    <xf numFmtId="167" fontId="3" fillId="5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167" fontId="3" fillId="3" borderId="1" applyAlignment="1" pivotButton="0" quotePrefix="0" xfId="0">
      <alignment horizontal="center" vertical="center"/>
    </xf>
    <xf numFmtId="166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/>
    </xf>
    <xf numFmtId="167" fontId="3" fillId="6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top" wrapText="1"/>
    </xf>
    <xf numFmtId="164" fontId="3" fillId="5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top" wrapText="1"/>
    </xf>
    <xf numFmtId="165" fontId="3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top" wrapText="1"/>
    </xf>
    <xf numFmtId="0" fontId="5" fillId="6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397A62"/>
        </patternFill>
      </fill>
    </dxf>
    <dxf>
      <font>
        <name val="Calibri"/>
        <b val="1"/>
        <color rgb="00FFFFFF"/>
        <sz val="10"/>
      </font>
      <fill>
        <patternFill patternType="solid">
          <fgColor rgb="00B8441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Modelle im Vergleich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'Zusammenfassung'!B24</f>
            </strRef>
          </tx>
          <spPr>
            <a:solidFill xmlns:a="http://schemas.openxmlformats.org/drawingml/2006/main">
              <a:srgbClr val="B8441C"/>
            </a:solidFill>
            <a:ln xmlns:a="http://schemas.openxmlformats.org/drawingml/2006/main">
              <a:solidFill>
                <a:srgbClr val="B8441C"/>
              </a:solidFill>
              <a:prstDash val="solid"/>
            </a:ln>
          </spPr>
          <cat>
            <numRef>
              <f>'Zusammenfassung'!$A$25:$A$34</f>
            </numRef>
          </cat>
          <val>
            <numRef>
              <f>'Zusammenfassung'!$B$25:$B$34</f>
            </numRef>
          </val>
        </ser>
        <ser>
          <idx val="1"/>
          <order val="1"/>
          <tx>
            <strRef>
              <f>'Zusammenfassung'!C24</f>
            </strRef>
          </tx>
          <spPr>
            <a:solidFill xmlns:a="http://schemas.openxmlformats.org/drawingml/2006/main">
              <a:srgbClr val="397A62"/>
            </a:solidFill>
            <a:ln xmlns:a="http://schemas.openxmlformats.org/drawingml/2006/main">
              <a:solidFill>
                <a:srgbClr val="397A62"/>
              </a:solidFill>
              <a:prstDash val="solid"/>
            </a:ln>
          </spPr>
          <cat>
            <numRef>
              <f>'Zusammenfassung'!$A$25:$A$34</f>
            </numRef>
          </cat>
          <val>
            <numRef>
              <f>'Zusammenfassung'!$C$25:$C$34</f>
            </numRef>
          </val>
        </ser>
        <gapWidth val="55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Modell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Deckungsanteil</a:t>
                </a:r>
              </a:p>
            </rich>
          </tx>
        </title>
        <numFmt formatCode="0%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19</row>
      <rowOff>0</rowOff>
    </from>
    <ext cx="5940000" cy="295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12A32"/>
    <outlinePr summaryBelow="1" summaryRight="1"/>
    <pageSetUpPr/>
  </sheetPr>
  <dimension ref="A1:H34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9" customWidth="1" min="1" max="1"/>
    <col width="24" customWidth="1" min="2" max="2"/>
    <col width="14" customWidth="1" min="3" max="3"/>
    <col width="31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7" customHeight="1">
      <c r="A1" s="1" t="inlineStr">
        <is>
          <t>Schichtmodell Produktion – Entscheidungsübersicht</t>
        </is>
      </c>
      <c r="B1" s="37" t="n"/>
      <c r="C1" s="37" t="n"/>
      <c r="D1" s="37" t="n"/>
      <c r="E1" s="37" t="n"/>
      <c r="F1" s="37" t="n"/>
      <c r="G1" s="37" t="n"/>
      <c r="H1" s="38" t="n"/>
    </row>
    <row r="2" ht="32" customHeight="1">
      <c r="A2" s="3" t="inlineStr">
        <is>
          <t>Zweck</t>
        </is>
      </c>
      <c r="B2" s="4" t="inlineStr">
        <is>
          <t>Vergleich manuell gepflegter Schichtmodelle nach wöchentlicher Betriebsabdeckung, benötigten Personalstunden und verfügbaren Vertragsstunden.</t>
        </is>
      </c>
      <c r="C2" s="4" t="n"/>
      <c r="D2" s="4" t="n"/>
      <c r="E2" s="4" t="n"/>
      <c r="F2" s="4" t="n"/>
      <c r="G2" s="4" t="n"/>
      <c r="H2" s="4" t="n"/>
    </row>
    <row r="3" ht="32" customHeight="1">
      <c r="A3" s="3" t="inlineStr">
        <is>
          <t>Datenquelle</t>
        </is>
      </c>
      <c r="B3" s="4" t="inlineStr">
        <is>
          <t>Fiktive Beispiele und manuelle Eingaben aus den Blättern „Schichtmodelle“ und „Parameter“; keine automatische Datenübernahme.</t>
        </is>
      </c>
      <c r="C3" s="4" t="n"/>
      <c r="D3" s="4" t="n"/>
      <c r="E3" s="4" t="n"/>
      <c r="F3" s="4" t="n"/>
      <c r="G3" s="4" t="n"/>
      <c r="H3" s="4" t="n"/>
    </row>
    <row r="4" ht="32" customHeight="1">
      <c r="A4" s="3" t="inlineStr">
        <is>
          <t>Sichtbares Ergebnis</t>
        </is>
      </c>
      <c r="B4" s="4" t="inlineStr">
        <is>
          <t>Ausgewählte Modellkennzahlen, Portfolio-Kontrollen und ein Vergleich der Ziel- sowie Kapazitätsdeckung.</t>
        </is>
      </c>
      <c r="C4" s="4" t="n"/>
      <c r="D4" s="4" t="n"/>
      <c r="E4" s="4" t="n"/>
      <c r="F4" s="4" t="n"/>
      <c r="G4" s="4" t="n"/>
      <c r="H4" s="4" t="n"/>
    </row>
    <row r="5" ht="32" customHeight="1">
      <c r="A5" s="3" t="inlineStr">
        <is>
          <t>Vorgesehene Nutzer</t>
        </is>
      </c>
      <c r="B5" s="4" t="inlineStr">
        <is>
          <t>Produktionsplanung, Betriebsleitung und Schichtkoordination in einem fiktiven Fertigungsbetrieb.</t>
        </is>
      </c>
      <c r="C5" s="4" t="n"/>
      <c r="D5" s="4" t="n"/>
      <c r="E5" s="4" t="n"/>
      <c r="F5" s="4" t="n"/>
      <c r="G5" s="4" t="n"/>
      <c r="H5" s="4" t="n"/>
    </row>
    <row r="6" ht="32" customHeight="1">
      <c r="A6" s="3" t="inlineStr">
        <is>
          <t>Planungszeitpunkt</t>
        </is>
      </c>
      <c r="B6" s="5">
        <f>Parameter!$B$7</f>
        <v/>
      </c>
      <c r="C6" s="4" t="n"/>
      <c r="D6" s="4" t="n"/>
      <c r="E6" s="4" t="n"/>
      <c r="F6" s="4" t="n"/>
      <c r="G6" s="4" t="n"/>
      <c r="H6" s="4" t="n"/>
    </row>
    <row r="7" ht="32" customHeight="1">
      <c r="A7" s="3" t="inlineStr">
        <is>
          <t>Unterstützte Entscheidung</t>
        </is>
      </c>
      <c r="B7" s="4" t="inlineStr">
        <is>
          <t>Auswahl eines Schichtmusters, das die eingestellte Wochenabdeckung erreicht und dessen Netto-Personalstunden den berechneten Bedarf decken. Die Bewertung ersetzt keine arbeitsrechtliche, tarifliche, sicherheitstechnische oder organisatorische Prüfung.</t>
        </is>
      </c>
      <c r="C7" s="4" t="n"/>
      <c r="D7" s="4" t="n"/>
      <c r="E7" s="4" t="n"/>
      <c r="F7" s="4" t="n"/>
      <c r="G7" s="4" t="n"/>
      <c r="H7" s="4" t="n"/>
    </row>
    <row r="8"/>
    <row r="9">
      <c r="A9" s="6" t="inlineStr">
        <is>
          <t>Ausgewähltes Schichtmodell</t>
        </is>
      </c>
      <c r="B9" s="6" t="n"/>
      <c r="C9" s="6" t="n"/>
      <c r="D9" s="6" t="inlineStr">
        <is>
          <t>Portfolio-Kontrollen</t>
        </is>
      </c>
      <c r="E9" s="6" t="n"/>
      <c r="F9" s="6" t="n"/>
    </row>
    <row r="10">
      <c r="A10" s="3" t="inlineStr">
        <is>
          <t>Modell-ID auswählen</t>
        </is>
      </c>
      <c r="B10" s="7" t="inlineStr">
        <is>
          <t>SM-003</t>
        </is>
      </c>
      <c r="C10" s="4" t="n"/>
      <c r="D10" s="3" t="inlineStr">
        <is>
          <t>Aktive Modelle</t>
        </is>
      </c>
      <c r="E10" s="8">
        <f>IFERROR(COUNTIFS(Schichtmodelle!$A$7:$A$106,"&lt;&gt;",Schichtmodelle!$D$7:$D$106,"Aktiv"),0)</f>
        <v/>
      </c>
      <c r="F10" s="8" t="n"/>
    </row>
    <row r="11">
      <c r="A11" s="3" t="inlineStr">
        <is>
          <t>Modellname</t>
        </is>
      </c>
      <c r="B11" s="4">
        <f>IF($B$10="","",IFERROR(VLOOKUP($B$10,Schichtmodelle!$A$7:$R$106,2,FALSE),"Nicht gefunden"))</f>
        <v/>
      </c>
      <c r="C11" s="4" t="n"/>
      <c r="D11" s="3" t="inlineStr">
        <is>
          <t>Davon geeignet</t>
        </is>
      </c>
      <c r="E11" s="8">
        <f>IFERROR(COUNTIFS(Schichtmodelle!$A$7:$A$106,"&lt;&gt;",Schichtmodelle!$D$7:$D$106,"Aktiv",Schichtmodelle!$R$7:$R$106,"Geeignet"),0)</f>
        <v/>
      </c>
      <c r="F11" s="8" t="n"/>
    </row>
    <row r="12">
      <c r="A12" s="3" t="inlineStr">
        <is>
          <t>Anlage</t>
        </is>
      </c>
      <c r="B12" s="4">
        <f>IF($B$10="","",IFERROR(VLOOKUP($B$10,Schichtmodelle!$A$7:$R$106,3,FALSE),""))</f>
        <v/>
      </c>
      <c r="C12" s="4" t="n"/>
      <c r="D12" s="3" t="inlineStr">
        <is>
          <t>Ø Betriebsabdeckung</t>
        </is>
      </c>
      <c r="E12" s="9">
        <f>IFERROR(AVERAGEIFS(Schichtmodelle!$M$7:$M$106,Schichtmodelle!$A$7:$A$106,"&lt;&gt;",Schichtmodelle!$D$7:$D$106,"Aktiv"),"")</f>
        <v/>
      </c>
      <c r="F12" s="8" t="n"/>
    </row>
    <row r="13">
      <c r="A13" s="3" t="inlineStr">
        <is>
          <t>Modellstatus</t>
        </is>
      </c>
      <c r="B13" s="4">
        <f>IF($B$10="","",IFERROR(VLOOKUP($B$10,Schichtmodelle!$A$7:$R$106,4,FALSE),""))</f>
        <v/>
      </c>
      <c r="C13" s="4" t="n"/>
      <c r="D13" s="3" t="inlineStr">
        <is>
          <t>Ø Kapazitätsdeckung</t>
        </is>
      </c>
      <c r="E13" s="10">
        <f>IFERROR(AVERAGEIFS(Schichtmodelle!$Q$7:$Q$106,Schichtmodelle!$A$7:$A$106,"&lt;&gt;",Schichtmodelle!$D$7:$D$106,"Aktiv"),"")</f>
        <v/>
      </c>
      <c r="F13" s="8" t="n"/>
    </row>
    <row r="14">
      <c r="A14" s="3" t="inlineStr">
        <is>
          <t>Betriebsabdeckung</t>
        </is>
      </c>
      <c r="B14" s="11">
        <f>IF($B$10="","",IFERROR(VLOOKUP($B$10,Schichtmodelle!$A$7:$R$106,13,FALSE),""))</f>
        <v/>
      </c>
      <c r="C14" s="4" t="n"/>
      <c r="D14" s="3" t="inlineStr">
        <is>
          <t>Aktive Modelle mit Warnung</t>
        </is>
      </c>
      <c r="E14" s="8">
        <f>IFERROR(COUNTIFS(Schichtmodelle!$A$7:$A$106,"&lt;&gt;",Schichtmodelle!$D$7:$D$106,"Aktiv",Schichtmodelle!$R$7:$R$106,"&lt;&gt;Geeignet"),0)</f>
        <v/>
      </c>
      <c r="F14" s="8" t="n"/>
    </row>
    <row r="15">
      <c r="A15" s="3" t="inlineStr">
        <is>
          <t>Zielerreichung Abdeckung</t>
        </is>
      </c>
      <c r="B15" s="12">
        <f>IFERROR($B$14/Parameter!$B$8,"")</f>
        <v/>
      </c>
      <c r="C15" s="4" t="n"/>
      <c r="D15" s="3" t="inlineStr">
        <is>
          <t>Ziel-Abdeckung</t>
        </is>
      </c>
      <c r="E15" s="9">
        <f>Parameter!$B$8</f>
        <v/>
      </c>
      <c r="F15" s="8" t="n"/>
    </row>
    <row r="16">
      <c r="A16" s="3" t="inlineStr">
        <is>
          <t>Personalstunden Bedarf</t>
        </is>
      </c>
      <c r="B16" s="13">
        <f>IF($B$10="","",IFERROR(VLOOKUP($B$10,Schichtmodelle!$A$7:$R$106,14,FALSE),""))</f>
        <v/>
      </c>
      <c r="C16" s="4" t="n"/>
      <c r="D16" s="3" t="inlineStr">
        <is>
          <t>Mindest-Kapazitätsdeckung</t>
        </is>
      </c>
      <c r="E16" s="10">
        <f>Parameter!$B$9</f>
        <v/>
      </c>
      <c r="F16" s="8" t="n"/>
    </row>
    <row r="17">
      <c r="A17" s="3" t="inlineStr">
        <is>
          <t>Vertragsstunden brutto</t>
        </is>
      </c>
      <c r="B17" s="13">
        <f>IF($B$10="","",IFERROR(VLOOKUP($B$10,Schichtmodelle!$A$7:$R$106,15,FALSE),""))</f>
        <v/>
      </c>
      <c r="C17" s="4" t="n"/>
      <c r="D17" s="3" t="inlineStr">
        <is>
          <t>Kapazitätsüberhang über Schwelle</t>
        </is>
      </c>
      <c r="E17" s="8">
        <f>IFERROR(COUNTIFS(Schichtmodelle!$A$7:$A$106,"&lt;&gt;",Schichtmodelle!$D$7:$D$106,"Aktiv",Schichtmodelle!$Q$7:$Q$106,"&gt;"&amp;1+Parameter!$B$11),0)</f>
        <v/>
      </c>
      <c r="F17" s="8" t="n"/>
    </row>
    <row r="18">
      <c r="A18" s="3" t="inlineStr">
        <is>
          <t>Netto-Personalstunden</t>
        </is>
      </c>
      <c r="B18" s="13">
        <f>IF($B$10="","",IFERROR(VLOOKUP($B$10,Schichtmodelle!$A$7:$R$106,16,FALSE),""))</f>
        <v/>
      </c>
      <c r="C18" s="4" t="n"/>
    </row>
    <row r="19">
      <c r="A19" s="3" t="inlineStr">
        <is>
          <t>Kapazitätsdeckung</t>
        </is>
      </c>
      <c r="B19" s="12">
        <f>IF($B$10="","",IFERROR(VLOOKUP($B$10,Schichtmodelle!$A$7:$R$106,17,FALSE),""))</f>
        <v/>
      </c>
      <c r="C19" s="4" t="n"/>
    </row>
    <row r="20">
      <c r="A20" s="3" t="inlineStr">
        <is>
          <t>Bewertung</t>
        </is>
      </c>
      <c r="B20" s="4">
        <f>IF($B$10="","",IFERROR(VLOOKUP($B$10,Schichtmodelle!$A$7:$R$106,18,FALSE),"Nicht gefunden"))</f>
        <v/>
      </c>
      <c r="C20" s="4" t="n"/>
    </row>
    <row r="21" ht="44" customHeight="1">
      <c r="A21" s="3" t="inlineStr">
        <is>
          <t>Entscheidungshinweis</t>
        </is>
      </c>
      <c r="B21" s="4">
        <f>IF($B$10="","Bitte ein Modell auswählen.",IFERROR(IF($B$20="Geeignet","Ziel- und Kapazitätsdeckung sind nach den eingestellten Annahmen erreicht.",IF($B$20="Archiviert","Das Modell ist archiviert und nicht für die aktive Auswahl vorgesehen.","Abweichung prüfen und Eingaben oder Annahmen manuell bewerten.")),"Auswahl prüfen."))</f>
        <v/>
      </c>
      <c r="C21" s="4" t="n"/>
    </row>
    <row r="22"/>
    <row r="23">
      <c r="A23" s="6" t="inlineStr">
        <is>
          <t>Vergleich der zehn fiktiven Beispiele</t>
        </is>
      </c>
      <c r="B23" s="6" t="n"/>
      <c r="C23" s="6" t="n"/>
    </row>
    <row r="24" ht="34" customHeight="1">
      <c r="A24" s="14" t="inlineStr">
        <is>
          <t>Modell</t>
        </is>
      </c>
      <c r="B24" s="14" t="inlineStr">
        <is>
          <t>Zielabdeckung</t>
        </is>
      </c>
      <c r="C24" s="14" t="inlineStr">
        <is>
          <t>Kapazitätsdeckung</t>
        </is>
      </c>
    </row>
    <row r="25">
      <c r="A25" s="15">
        <f>IFERROR(IF(Schichtmodelle!$A$7&lt;&gt;"",Schichtmodelle!$A$7,""),"")</f>
        <v/>
      </c>
      <c r="B25" s="16">
        <f>IFERROR(IF(Schichtmodelle!$A$7&lt;&gt;"",Schichtmodelle!$M$7/Parameter!$B$8,NA()),NA())</f>
        <v/>
      </c>
      <c r="C25" s="16">
        <f>IFERROR(IF(Schichtmodelle!$A$7&lt;&gt;"",Schichtmodelle!$Q$7,NA()),NA())</f>
        <v/>
      </c>
    </row>
    <row r="26">
      <c r="A26" s="17">
        <f>IFERROR(IF(Schichtmodelle!$A$8&lt;&gt;"",Schichtmodelle!$A$8,""),"")</f>
        <v/>
      </c>
      <c r="B26" s="18">
        <f>IFERROR(IF(Schichtmodelle!$A$8&lt;&gt;"",Schichtmodelle!$M$8/Parameter!$B$8,NA()),NA())</f>
        <v/>
      </c>
      <c r="C26" s="18">
        <f>IFERROR(IF(Schichtmodelle!$A$8&lt;&gt;"",Schichtmodelle!$Q$8,NA()),NA())</f>
        <v/>
      </c>
    </row>
    <row r="27">
      <c r="A27" s="15">
        <f>IFERROR(IF(Schichtmodelle!$A$9&lt;&gt;"",Schichtmodelle!$A$9,""),"")</f>
        <v/>
      </c>
      <c r="B27" s="16">
        <f>IFERROR(IF(Schichtmodelle!$A$9&lt;&gt;"",Schichtmodelle!$M$9/Parameter!$B$8,NA()),NA())</f>
        <v/>
      </c>
      <c r="C27" s="16">
        <f>IFERROR(IF(Schichtmodelle!$A$9&lt;&gt;"",Schichtmodelle!$Q$9,NA()),NA())</f>
        <v/>
      </c>
    </row>
    <row r="28">
      <c r="A28" s="17">
        <f>IFERROR(IF(Schichtmodelle!$A$10&lt;&gt;"",Schichtmodelle!$A$10,""),"")</f>
        <v/>
      </c>
      <c r="B28" s="18">
        <f>IFERROR(IF(Schichtmodelle!$A$10&lt;&gt;"",Schichtmodelle!$M$10/Parameter!$B$8,NA()),NA())</f>
        <v/>
      </c>
      <c r="C28" s="18">
        <f>IFERROR(IF(Schichtmodelle!$A$10&lt;&gt;"",Schichtmodelle!$Q$10,NA()),NA())</f>
        <v/>
      </c>
    </row>
    <row r="29">
      <c r="A29" s="15">
        <f>IFERROR(IF(Schichtmodelle!$A$11&lt;&gt;"",Schichtmodelle!$A$11,""),"")</f>
        <v/>
      </c>
      <c r="B29" s="16">
        <f>IFERROR(IF(Schichtmodelle!$A$11&lt;&gt;"",Schichtmodelle!$M$11/Parameter!$B$8,NA()),NA())</f>
        <v/>
      </c>
      <c r="C29" s="16">
        <f>IFERROR(IF(Schichtmodelle!$A$11&lt;&gt;"",Schichtmodelle!$Q$11,NA()),NA())</f>
        <v/>
      </c>
    </row>
    <row r="30">
      <c r="A30" s="17">
        <f>IFERROR(IF(Schichtmodelle!$A$12&lt;&gt;"",Schichtmodelle!$A$12,""),"")</f>
        <v/>
      </c>
      <c r="B30" s="18">
        <f>IFERROR(IF(Schichtmodelle!$A$12&lt;&gt;"",Schichtmodelle!$M$12/Parameter!$B$8,NA()),NA())</f>
        <v/>
      </c>
      <c r="C30" s="18">
        <f>IFERROR(IF(Schichtmodelle!$A$12&lt;&gt;"",Schichtmodelle!$Q$12,NA()),NA())</f>
        <v/>
      </c>
    </row>
    <row r="31">
      <c r="A31" s="15">
        <f>IFERROR(IF(Schichtmodelle!$A$13&lt;&gt;"",Schichtmodelle!$A$13,""),"")</f>
        <v/>
      </c>
      <c r="B31" s="16">
        <f>IFERROR(IF(Schichtmodelle!$A$13&lt;&gt;"",Schichtmodelle!$M$13/Parameter!$B$8,NA()),NA())</f>
        <v/>
      </c>
      <c r="C31" s="16">
        <f>IFERROR(IF(Schichtmodelle!$A$13&lt;&gt;"",Schichtmodelle!$Q$13,NA()),NA())</f>
        <v/>
      </c>
    </row>
    <row r="32">
      <c r="A32" s="17">
        <f>IFERROR(IF(Schichtmodelle!$A$14&lt;&gt;"",Schichtmodelle!$A$14,""),"")</f>
        <v/>
      </c>
      <c r="B32" s="18">
        <f>IFERROR(IF(Schichtmodelle!$A$14&lt;&gt;"",Schichtmodelle!$M$14/Parameter!$B$8,NA()),NA())</f>
        <v/>
      </c>
      <c r="C32" s="18">
        <f>IFERROR(IF(Schichtmodelle!$A$14&lt;&gt;"",Schichtmodelle!$Q$14,NA()),NA())</f>
        <v/>
      </c>
    </row>
    <row r="33">
      <c r="A33" s="15">
        <f>IFERROR(IF(Schichtmodelle!$A$15&lt;&gt;"",Schichtmodelle!$A$15,""),"")</f>
        <v/>
      </c>
      <c r="B33" s="16">
        <f>IFERROR(IF(Schichtmodelle!$A$15&lt;&gt;"",Schichtmodelle!$M$15/Parameter!$B$8,NA()),NA())</f>
        <v/>
      </c>
      <c r="C33" s="16">
        <f>IFERROR(IF(Schichtmodelle!$A$15&lt;&gt;"",Schichtmodelle!$Q$15,NA()),NA())</f>
        <v/>
      </c>
    </row>
    <row r="34">
      <c r="A34" s="17">
        <f>IFERROR(IF(Schichtmodelle!$A$16&lt;&gt;"",Schichtmodelle!$A$16,""),"")</f>
        <v/>
      </c>
      <c r="B34" s="18">
        <f>IFERROR(IF(Schichtmodelle!$A$16&lt;&gt;"",Schichtmodelle!$M$16/Parameter!$B$8,NA()),NA())</f>
        <v/>
      </c>
      <c r="C34" s="18">
        <f>IFERROR(IF(Schichtmodelle!$A$16&lt;&gt;"",Schichtmodelle!$Q$16,NA()),NA())</f>
        <v/>
      </c>
    </row>
  </sheetData>
  <autoFilter ref="A24:C34"/>
  <mergeCells count="1">
    <mergeCell ref="A1:H1"/>
  </mergeCells>
  <conditionalFormatting sqref="B20">
    <cfRule type="expression" priority="1" dxfId="0">
      <formula>$B$20="Geeignet"</formula>
    </cfRule>
    <cfRule type="expression" priority="2" dxfId="1">
      <formula>AND($B$20&lt;&gt;"",$B$20&lt;&gt;"Geeignet",$B$20&lt;&gt;"Archiviert")</formula>
    </cfRule>
  </conditionalFormatting>
  <dataValidations count="1">
    <dataValidation sqref="B10" showDropDown="0" showInputMessage="1" showErrorMessage="1" allowBlank="0" errorTitle="Modell-ID prüfen" error="Für weitere Modelle darf eine vorhandene Modell-ID manuell eingetragen werden." promptTitle="Schichtmodell" prompt="Beispiel auswählen oder eine vorhandene Modell-ID eingeben." type="list" errorStyle="warning">
      <formula1>"SM-001,SM-002,SM-003,SM-004,SM-005,SM-006,SM-007,SM-008,SM-009,SM-010"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B8441C"/>
    <outlinePr summaryBelow="1" summaryRight="1"/>
    <pageSetUpPr/>
  </sheetPr>
  <dimension ref="A1:R1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31" customWidth="1" min="2" max="2"/>
    <col width="29" customWidth="1" min="3" max="3"/>
    <col width="13" customWidth="1" min="4" max="4"/>
    <col width="14" customWidth="1" min="5" max="5"/>
    <col width="13" customWidth="1" min="6" max="6"/>
    <col width="17" customWidth="1" min="7" max="7"/>
    <col width="18" customWidth="1" min="8" max="8"/>
    <col width="19" customWidth="1" min="9" max="9"/>
    <col width="22" customWidth="1" min="10" max="10"/>
    <col width="15" customWidth="1" min="11" max="11"/>
    <col width="23" customWidth="1" min="12" max="12"/>
    <col width="22" customWidth="1" min="13" max="13"/>
    <col width="22" customWidth="1" min="14" max="14"/>
    <col width="22" customWidth="1" min="15" max="15"/>
    <col width="22" customWidth="1" min="16" max="16"/>
    <col width="19" customWidth="1" min="17" max="17"/>
    <col width="28" customWidth="1" min="18" max="18"/>
  </cols>
  <sheetData>
    <row r="1" ht="27" customHeight="1">
      <c r="A1" s="1" t="inlineStr">
        <is>
          <t>Schichtmodelle – Eingabe und Kapazitätsvergleich</t>
        </is>
      </c>
      <c r="B1" s="37" t="n"/>
      <c r="C1" s="37" t="n"/>
      <c r="D1" s="37" t="n"/>
      <c r="E1" s="37" t="n"/>
      <c r="F1" s="37" t="n"/>
      <c r="G1" s="37" t="n"/>
      <c r="H1" s="37" t="n"/>
      <c r="I1" s="37" t="n"/>
      <c r="J1" s="37" t="n"/>
      <c r="K1" s="37" t="n"/>
      <c r="L1" s="37" t="n"/>
      <c r="M1" s="37" t="n"/>
      <c r="N1" s="37" t="n"/>
      <c r="O1" s="37" t="n"/>
      <c r="P1" s="37" t="n"/>
      <c r="Q1" s="37" t="n"/>
      <c r="R1" s="38" t="n"/>
    </row>
    <row r="2" ht="31" customHeight="1">
      <c r="A2" s="3" t="inlineStr">
        <is>
          <t>Zweck</t>
        </is>
      </c>
      <c r="B2" s="4" t="inlineStr">
        <is>
          <t>Erfassung alternativer wöchentlicher Schichtmuster und Berechnung von Betriebsabdeckung, Personalstundenbedarf sowie Kapazitätsdeckung.</t>
        </is>
      </c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</row>
    <row r="3" ht="31" customHeight="1">
      <c r="A3" s="3" t="inlineStr">
        <is>
          <t>Datenquelle</t>
        </is>
      </c>
      <c r="B3" s="4" t="inlineStr">
        <is>
          <t>Manuelle Planungsannahmen; die zehn vorbelegten Datensätze, Betriebe, Anlagen und Rollen sind vollständig fiktiv.</t>
        </is>
      </c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  <c r="R3" s="4" t="n"/>
    </row>
    <row r="4" ht="31" customHeight="1">
      <c r="A4" s="3" t="inlineStr">
        <is>
          <t>Sichtbares Ergebnis</t>
        </is>
      </c>
      <c r="B4" s="4" t="inlineStr">
        <is>
          <t>Formelgestützte Bewertung je Modell. Gelbe Zellen sind veränderbar; leere vorbereitete Zeilen bleiben ohne Ergebnis.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</row>
    <row r="5"/>
    <row r="6" ht="34" customHeight="1">
      <c r="A6" s="14" t="inlineStr">
        <is>
          <t>Modell-ID *</t>
        </is>
      </c>
      <c r="B6" s="14" t="inlineStr">
        <is>
          <t>Modellname *</t>
        </is>
      </c>
      <c r="C6" s="14" t="inlineStr">
        <is>
          <t>Fiktive Anlage *</t>
        </is>
      </c>
      <c r="D6" s="14" t="inlineStr">
        <is>
          <t>Status *</t>
        </is>
      </c>
      <c r="E6" s="14" t="inlineStr">
        <is>
          <t>Schichten/Tag *</t>
        </is>
      </c>
      <c r="F6" s="14" t="inlineStr">
        <is>
          <t>Tage/Woche *</t>
        </is>
      </c>
      <c r="G6" s="14" t="inlineStr">
        <is>
          <t>Stunden/Schicht *</t>
        </is>
      </c>
      <c r="H6" s="14" t="inlineStr">
        <is>
          <t>Personen/Schicht *</t>
        </is>
      </c>
      <c r="I6" s="14" t="inlineStr">
        <is>
          <t>Verfügbare Personen *</t>
        </is>
      </c>
      <c r="J6" s="14" t="inlineStr">
        <is>
          <t>Vertrag h/Person/Woche *</t>
        </is>
      </c>
      <c r="K6" s="14" t="inlineStr">
        <is>
          <t>Ausfallreserve *</t>
        </is>
      </c>
      <c r="L6" s="14" t="inlineStr">
        <is>
          <t>Verantwortungsrolle *</t>
        </is>
      </c>
      <c r="M6" s="14" t="inlineStr">
        <is>
          <t>Betriebsabdeckung h/Woche</t>
        </is>
      </c>
      <c r="N6" s="14" t="inlineStr">
        <is>
          <t>Personalstunden Bedarf</t>
        </is>
      </c>
      <c r="O6" s="14" t="inlineStr">
        <is>
          <t>Vertragsstunden brutto</t>
        </is>
      </c>
      <c r="P6" s="14" t="inlineStr">
        <is>
          <t>Netto-Personalstunden</t>
        </is>
      </c>
      <c r="Q6" s="14" t="inlineStr">
        <is>
          <t>Kapazitätsdeckung</t>
        </is>
      </c>
      <c r="R6" s="14" t="inlineStr">
        <is>
          <t>Bewertung</t>
        </is>
      </c>
    </row>
    <row r="7">
      <c r="A7" s="19" t="inlineStr">
        <is>
          <t>SM-001</t>
        </is>
      </c>
      <c r="B7" s="19" t="inlineStr">
        <is>
          <t>Frühschicht kompakt</t>
        </is>
      </c>
      <c r="C7" s="19" t="inlineStr">
        <is>
          <t>Musterwerk Nord – Linie A</t>
        </is>
      </c>
      <c r="D7" s="19" t="inlineStr">
        <is>
          <t>Aktiv</t>
        </is>
      </c>
      <c r="E7" s="20" t="n">
        <v>1</v>
      </c>
      <c r="F7" s="20" t="n">
        <v>5</v>
      </c>
      <c r="G7" s="21" t="n">
        <v>8</v>
      </c>
      <c r="H7" s="20" t="n">
        <v>4</v>
      </c>
      <c r="I7" s="20" t="n">
        <v>5</v>
      </c>
      <c r="J7" s="21" t="n">
        <v>35</v>
      </c>
      <c r="K7" s="22" t="n">
        <v>0.1</v>
      </c>
      <c r="L7" s="19" t="inlineStr">
        <is>
          <t>Produktionsplanung</t>
        </is>
      </c>
      <c r="M7" s="23">
        <f>IF(OR($A7="",$E7="",$F7="",$G7=""),"",IFERROR($E7*$F7*$G7,""))</f>
        <v/>
      </c>
      <c r="N7" s="23">
        <f>IF(OR($M7="",$H7=""),"",IFERROR($M7*$H7,""))</f>
        <v/>
      </c>
      <c r="O7" s="23">
        <f>IF(OR($A7="",$I7="",$J7=""),"",IFERROR($I7*$J7,""))</f>
        <v/>
      </c>
      <c r="P7" s="23">
        <f>IF(OR($O7="",$K7=""),"",IFERROR($O7*(1-$K7),""))</f>
        <v/>
      </c>
      <c r="Q7" s="24">
        <f>IF(OR($P7="",$N7=""),"",IFERROR($P7/$N7,""))</f>
        <v/>
      </c>
      <c r="R7" s="25">
        <f>IFERROR(IF(COUNTA($A7:$L7)=0,"",IF(OR($A7="",$B7="",$C7="",$D7="",$E7="",$F7="",$G7="",$H7="",$I7="",$J7="",$K7="",$L7=""),"Eingaben fehlen",IF($D7="Archiviert","Archiviert",IF($D7="Prüfen","Manuell prüfen",IF($M7&gt;Parameter!$B$10,"Abdeckung prüfen",IF(AND($M7&gt;=Parameter!$B$8,$Q7&gt;=Parameter!$B$9),"Geeignet",IF($M7&lt;Parameter!$B$8,"Abdeckung zu niedrig","Personalstunden zu niedrig"))))))),"Prüfen")</f>
        <v/>
      </c>
    </row>
    <row r="8">
      <c r="A8" s="19" t="inlineStr">
        <is>
          <t>SM-002</t>
        </is>
      </c>
      <c r="B8" s="19" t="inlineStr">
        <is>
          <t>Zweischicht Werktag</t>
        </is>
      </c>
      <c r="C8" s="19" t="inlineStr">
        <is>
          <t>Musterwerk Nord – Linie A</t>
        </is>
      </c>
      <c r="D8" s="19" t="inlineStr">
        <is>
          <t>Aktiv</t>
        </is>
      </c>
      <c r="E8" s="20" t="n">
        <v>2</v>
      </c>
      <c r="F8" s="20" t="n">
        <v>5</v>
      </c>
      <c r="G8" s="21" t="n">
        <v>8</v>
      </c>
      <c r="H8" s="20" t="n">
        <v>4</v>
      </c>
      <c r="I8" s="20" t="n">
        <v>10</v>
      </c>
      <c r="J8" s="21" t="n">
        <v>35</v>
      </c>
      <c r="K8" s="22" t="n">
        <v>0.1</v>
      </c>
      <c r="L8" s="19" t="inlineStr">
        <is>
          <t>Schichtkoordination</t>
        </is>
      </c>
      <c r="M8" s="26">
        <f>IF(OR($A8="",$E8="",$F8="",$G8=""),"",IFERROR($E8*$F8*$G8,""))</f>
        <v/>
      </c>
      <c r="N8" s="26">
        <f>IF(OR($M8="",$H8=""),"",IFERROR($M8*$H8,""))</f>
        <v/>
      </c>
      <c r="O8" s="26">
        <f>IF(OR($A8="",$I8="",$J8=""),"",IFERROR($I8*$J8,""))</f>
        <v/>
      </c>
      <c r="P8" s="26">
        <f>IF(OR($O8="",$K8=""),"",IFERROR($O8*(1-$K8),""))</f>
        <v/>
      </c>
      <c r="Q8" s="27">
        <f>IF(OR($P8="",$N8=""),"",IFERROR($P8/$N8,""))</f>
        <v/>
      </c>
      <c r="R8" s="28">
        <f>IFERROR(IF(COUNTA($A8:$L8)=0,"",IF(OR($A8="",$B8="",$C8="",$D8="",$E8="",$F8="",$G8="",$H8="",$I8="",$J8="",$K8="",$L8=""),"Eingaben fehlen",IF($D8="Archiviert","Archiviert",IF($D8="Prüfen","Manuell prüfen",IF($M8&gt;Parameter!$B$10,"Abdeckung prüfen",IF(AND($M8&gt;=Parameter!$B$8,$Q8&gt;=Parameter!$B$9),"Geeignet",IF($M8&lt;Parameter!$B$8,"Abdeckung zu niedrig","Personalstunden zu niedrig"))))))),"Prüfen")</f>
        <v/>
      </c>
    </row>
    <row r="9">
      <c r="A9" s="19" t="inlineStr">
        <is>
          <t>SM-003</t>
        </is>
      </c>
      <c r="B9" s="19" t="inlineStr">
        <is>
          <t>Dreischicht Werktag</t>
        </is>
      </c>
      <c r="C9" s="19" t="inlineStr">
        <is>
          <t>Musterwerk Nord – Linie B</t>
        </is>
      </c>
      <c r="D9" s="19" t="inlineStr">
        <is>
          <t>Aktiv</t>
        </is>
      </c>
      <c r="E9" s="20" t="n">
        <v>3</v>
      </c>
      <c r="F9" s="20" t="n">
        <v>5</v>
      </c>
      <c r="G9" s="21" t="n">
        <v>8</v>
      </c>
      <c r="H9" s="20" t="n">
        <v>4</v>
      </c>
      <c r="I9" s="20" t="n">
        <v>15</v>
      </c>
      <c r="J9" s="21" t="n">
        <v>35</v>
      </c>
      <c r="K9" s="22" t="n">
        <v>0.08</v>
      </c>
      <c r="L9" s="19" t="inlineStr">
        <is>
          <t>Produktionsplanung</t>
        </is>
      </c>
      <c r="M9" s="23">
        <f>IF(OR($A9="",$E9="",$F9="",$G9=""),"",IFERROR($E9*$F9*$G9,""))</f>
        <v/>
      </c>
      <c r="N9" s="23">
        <f>IF(OR($M9="",$H9=""),"",IFERROR($M9*$H9,""))</f>
        <v/>
      </c>
      <c r="O9" s="23">
        <f>IF(OR($A9="",$I9="",$J9=""),"",IFERROR($I9*$J9,""))</f>
        <v/>
      </c>
      <c r="P9" s="23">
        <f>IF(OR($O9="",$K9=""),"",IFERROR($O9*(1-$K9),""))</f>
        <v/>
      </c>
      <c r="Q9" s="24">
        <f>IF(OR($P9="",$N9=""),"",IFERROR($P9/$N9,""))</f>
        <v/>
      </c>
      <c r="R9" s="25">
        <f>IFERROR(IF(COUNTA($A9:$L9)=0,"",IF(OR($A9="",$B9="",$C9="",$D9="",$E9="",$F9="",$G9="",$H9="",$I9="",$J9="",$K9="",$L9=""),"Eingaben fehlen",IF($D9="Archiviert","Archiviert",IF($D9="Prüfen","Manuell prüfen",IF($M9&gt;Parameter!$B$10,"Abdeckung prüfen",IF(AND($M9&gt;=Parameter!$B$8,$Q9&gt;=Parameter!$B$9),"Geeignet",IF($M9&lt;Parameter!$B$8,"Abdeckung zu niedrig","Personalstunden zu niedrig"))))))),"Prüfen")</f>
        <v/>
      </c>
    </row>
    <row r="10">
      <c r="A10" s="19" t="inlineStr">
        <is>
          <t>SM-004</t>
        </is>
      </c>
      <c r="B10" s="19" t="inlineStr">
        <is>
          <t>Kontinuierliche Woche</t>
        </is>
      </c>
      <c r="C10" s="19" t="inlineStr">
        <is>
          <t>Musterwerk Hain – Zelle 1</t>
        </is>
      </c>
      <c r="D10" s="19" t="inlineStr">
        <is>
          <t>Aktiv</t>
        </is>
      </c>
      <c r="E10" s="20" t="n">
        <v>3</v>
      </c>
      <c r="F10" s="20" t="n">
        <v>7</v>
      </c>
      <c r="G10" s="21" t="n">
        <v>8</v>
      </c>
      <c r="H10" s="20" t="n">
        <v>4</v>
      </c>
      <c r="I10" s="20" t="n">
        <v>22</v>
      </c>
      <c r="J10" s="21" t="n">
        <v>35</v>
      </c>
      <c r="K10" s="22" t="n">
        <v>0.1</v>
      </c>
      <c r="L10" s="19" t="inlineStr">
        <is>
          <t>Betriebsleitung</t>
        </is>
      </c>
      <c r="M10" s="26">
        <f>IF(OR($A10="",$E10="",$F10="",$G10=""),"",IFERROR($E10*$F10*$G10,""))</f>
        <v/>
      </c>
      <c r="N10" s="26">
        <f>IF(OR($M10="",$H10=""),"",IFERROR($M10*$H10,""))</f>
        <v/>
      </c>
      <c r="O10" s="26">
        <f>IF(OR($A10="",$I10="",$J10=""),"",IFERROR($I10*$J10,""))</f>
        <v/>
      </c>
      <c r="P10" s="26">
        <f>IF(OR($O10="",$K10=""),"",IFERROR($O10*(1-$K10),""))</f>
        <v/>
      </c>
      <c r="Q10" s="27">
        <f>IF(OR($P10="",$N10=""),"",IFERROR($P10/$N10,""))</f>
        <v/>
      </c>
      <c r="R10" s="28">
        <f>IFERROR(IF(COUNTA($A10:$L10)=0,"",IF(OR($A10="",$B10="",$C10="",$D10="",$E10="",$F10="",$G10="",$H10="",$I10="",$J10="",$K10="",$L10=""),"Eingaben fehlen",IF($D10="Archiviert","Archiviert",IF($D10="Prüfen","Manuell prüfen",IF($M10&gt;Parameter!$B$10,"Abdeckung prüfen",IF(AND($M10&gt;=Parameter!$B$8,$Q10&gt;=Parameter!$B$9),"Geeignet",IF($M10&lt;Parameter!$B$8,"Abdeckung zu niedrig","Personalstunden zu niedrig"))))))),"Prüfen")</f>
        <v/>
      </c>
    </row>
    <row r="11">
      <c r="A11" s="19" t="inlineStr">
        <is>
          <t>SM-005</t>
        </is>
      </c>
      <c r="B11" s="19" t="inlineStr">
        <is>
          <t>Sechstage kompakt</t>
        </is>
      </c>
      <c r="C11" s="19" t="inlineStr">
        <is>
          <t>Musterwerk Hain – Zelle 2</t>
        </is>
      </c>
      <c r="D11" s="19" t="inlineStr">
        <is>
          <t>Aktiv</t>
        </is>
      </c>
      <c r="E11" s="20" t="n">
        <v>2</v>
      </c>
      <c r="F11" s="20" t="n">
        <v>6</v>
      </c>
      <c r="G11" s="21" t="n">
        <v>7.5</v>
      </c>
      <c r="H11" s="20" t="n">
        <v>3</v>
      </c>
      <c r="I11" s="20" t="n">
        <v>9</v>
      </c>
      <c r="J11" s="21" t="n">
        <v>30</v>
      </c>
      <c r="K11" s="22" t="n">
        <v>0.05</v>
      </c>
      <c r="L11" s="19" t="inlineStr">
        <is>
          <t>Arbeitsvorbereitung</t>
        </is>
      </c>
      <c r="M11" s="23">
        <f>IF(OR($A11="",$E11="",$F11="",$G11=""),"",IFERROR($E11*$F11*$G11,""))</f>
        <v/>
      </c>
      <c r="N11" s="23">
        <f>IF(OR($M11="",$H11=""),"",IFERROR($M11*$H11,""))</f>
        <v/>
      </c>
      <c r="O11" s="23">
        <f>IF(OR($A11="",$I11="",$J11=""),"",IFERROR($I11*$J11,""))</f>
        <v/>
      </c>
      <c r="P11" s="23">
        <f>IF(OR($O11="",$K11=""),"",IFERROR($O11*(1-$K11),""))</f>
        <v/>
      </c>
      <c r="Q11" s="24">
        <f>IF(OR($P11="",$N11=""),"",IFERROR($P11/$N11,""))</f>
        <v/>
      </c>
      <c r="R11" s="25">
        <f>IFERROR(IF(COUNTA($A11:$L11)=0,"",IF(OR($A11="",$B11="",$C11="",$D11="",$E11="",$F11="",$G11="",$H11="",$I11="",$J11="",$K11="",$L11=""),"Eingaben fehlen",IF($D11="Archiviert","Archiviert",IF($D11="Prüfen","Manuell prüfen",IF($M11&gt;Parameter!$B$10,"Abdeckung prüfen",IF(AND($M11&gt;=Parameter!$B$8,$Q11&gt;=Parameter!$B$9),"Geeignet",IF($M11&lt;Parameter!$B$8,"Abdeckung zu niedrig","Personalstunden zu niedrig"))))))),"Prüfen")</f>
        <v/>
      </c>
    </row>
    <row r="12">
      <c r="A12" s="19" t="inlineStr">
        <is>
          <t>SM-006</t>
        </is>
      </c>
      <c r="B12" s="19" t="inlineStr">
        <is>
          <t>Dreischicht Sechstage</t>
        </is>
      </c>
      <c r="C12" s="19" t="inlineStr">
        <is>
          <t>Musterwerk Nord – Linie B</t>
        </is>
      </c>
      <c r="D12" s="19" t="inlineStr">
        <is>
          <t>Aktiv</t>
        </is>
      </c>
      <c r="E12" s="20" t="n">
        <v>3</v>
      </c>
      <c r="F12" s="20" t="n">
        <v>6</v>
      </c>
      <c r="G12" s="21" t="n">
        <v>7.5</v>
      </c>
      <c r="H12" s="20" t="n">
        <v>5</v>
      </c>
      <c r="I12" s="20" t="n">
        <v>21</v>
      </c>
      <c r="J12" s="21" t="n">
        <v>37.5</v>
      </c>
      <c r="K12" s="22" t="n">
        <v>0.12</v>
      </c>
      <c r="L12" s="19" t="inlineStr">
        <is>
          <t>Produktionsplanung</t>
        </is>
      </c>
      <c r="M12" s="26">
        <f>IF(OR($A12="",$E12="",$F12="",$G12=""),"",IFERROR($E12*$F12*$G12,""))</f>
        <v/>
      </c>
      <c r="N12" s="26">
        <f>IF(OR($M12="",$H12=""),"",IFERROR($M12*$H12,""))</f>
        <v/>
      </c>
      <c r="O12" s="26">
        <f>IF(OR($A12="",$I12="",$J12=""),"",IFERROR($I12*$J12,""))</f>
        <v/>
      </c>
      <c r="P12" s="26">
        <f>IF(OR($O12="",$K12=""),"",IFERROR($O12*(1-$K12),""))</f>
        <v/>
      </c>
      <c r="Q12" s="27">
        <f>IF(OR($P12="",$N12=""),"",IFERROR($P12/$N12,""))</f>
        <v/>
      </c>
      <c r="R12" s="28">
        <f>IFERROR(IF(COUNTA($A12:$L12)=0,"",IF(OR($A12="",$B12="",$C12="",$D12="",$E12="",$F12="",$G12="",$H12="",$I12="",$J12="",$K12="",$L12=""),"Eingaben fehlen",IF($D12="Archiviert","Archiviert",IF($D12="Prüfen","Manuell prüfen",IF($M12&gt;Parameter!$B$10,"Abdeckung prüfen",IF(AND($M12&gt;=Parameter!$B$8,$Q12&gt;=Parameter!$B$9),"Geeignet",IF($M12&lt;Parameter!$B$8,"Abdeckung zu niedrig","Personalstunden zu niedrig"))))))),"Prüfen")</f>
        <v/>
      </c>
    </row>
    <row r="13">
      <c r="A13" s="19" t="inlineStr">
        <is>
          <t>SM-007</t>
        </is>
      </c>
      <c r="B13" s="19" t="inlineStr">
        <is>
          <t>Wochenendmodell</t>
        </is>
      </c>
      <c r="C13" s="19" t="inlineStr">
        <is>
          <t>Musterwerk Hain – Zelle 1</t>
        </is>
      </c>
      <c r="D13" s="19" t="inlineStr">
        <is>
          <t>Prüfen</t>
        </is>
      </c>
      <c r="E13" s="20" t="n">
        <v>2</v>
      </c>
      <c r="F13" s="20" t="n">
        <v>2</v>
      </c>
      <c r="G13" s="21" t="n">
        <v>12</v>
      </c>
      <c r="H13" s="20" t="n">
        <v>2</v>
      </c>
      <c r="I13" s="20" t="n">
        <v>4</v>
      </c>
      <c r="J13" s="21" t="n">
        <v>24</v>
      </c>
      <c r="K13" s="22" t="n">
        <v>0.05</v>
      </c>
      <c r="L13" s="19" t="inlineStr">
        <is>
          <t>Schichtkoordination</t>
        </is>
      </c>
      <c r="M13" s="23">
        <f>IF(OR($A13="",$E13="",$F13="",$G13=""),"",IFERROR($E13*$F13*$G13,""))</f>
        <v/>
      </c>
      <c r="N13" s="23">
        <f>IF(OR($M13="",$H13=""),"",IFERROR($M13*$H13,""))</f>
        <v/>
      </c>
      <c r="O13" s="23">
        <f>IF(OR($A13="",$I13="",$J13=""),"",IFERROR($I13*$J13,""))</f>
        <v/>
      </c>
      <c r="P13" s="23">
        <f>IF(OR($O13="",$K13=""),"",IFERROR($O13*(1-$K13),""))</f>
        <v/>
      </c>
      <c r="Q13" s="24">
        <f>IF(OR($P13="",$N13=""),"",IFERROR($P13/$N13,""))</f>
        <v/>
      </c>
      <c r="R13" s="25">
        <f>IFERROR(IF(COUNTA($A13:$L13)=0,"",IF(OR($A13="",$B13="",$C13="",$D13="",$E13="",$F13="",$G13="",$H13="",$I13="",$J13="",$K13="",$L13=""),"Eingaben fehlen",IF($D13="Archiviert","Archiviert",IF($D13="Prüfen","Manuell prüfen",IF($M13&gt;Parameter!$B$10,"Abdeckung prüfen",IF(AND($M13&gt;=Parameter!$B$8,$Q13&gt;=Parameter!$B$9),"Geeignet",IF($M13&lt;Parameter!$B$8,"Abdeckung zu niedrig","Personalstunden zu niedrig"))))))),"Prüfen")</f>
        <v/>
      </c>
    </row>
    <row r="14">
      <c r="A14" s="19" t="inlineStr">
        <is>
          <t>SM-008</t>
        </is>
      </c>
      <c r="B14" s="19" t="inlineStr">
        <is>
          <t>Flexmodell Werktag</t>
        </is>
      </c>
      <c r="C14" s="19" t="inlineStr">
        <is>
          <t>Musterwerk Hain – Zelle 2</t>
        </is>
      </c>
      <c r="D14" s="19" t="inlineStr">
        <is>
          <t>Archiviert</t>
        </is>
      </c>
      <c r="E14" s="20" t="n">
        <v>2</v>
      </c>
      <c r="F14" s="20" t="n">
        <v>5</v>
      </c>
      <c r="G14" s="21" t="n">
        <v>9</v>
      </c>
      <c r="H14" s="20" t="n">
        <v>4</v>
      </c>
      <c r="I14" s="20" t="n">
        <v>12</v>
      </c>
      <c r="J14" s="21" t="n">
        <v>35</v>
      </c>
      <c r="K14" s="22" t="n">
        <v>0.1</v>
      </c>
      <c r="L14" s="19" t="inlineStr">
        <is>
          <t>Arbeitsvorbereitung</t>
        </is>
      </c>
      <c r="M14" s="26">
        <f>IF(OR($A14="",$E14="",$F14="",$G14=""),"",IFERROR($E14*$F14*$G14,""))</f>
        <v/>
      </c>
      <c r="N14" s="26">
        <f>IF(OR($M14="",$H14=""),"",IFERROR($M14*$H14,""))</f>
        <v/>
      </c>
      <c r="O14" s="26">
        <f>IF(OR($A14="",$I14="",$J14=""),"",IFERROR($I14*$J14,""))</f>
        <v/>
      </c>
      <c r="P14" s="26">
        <f>IF(OR($O14="",$K14=""),"",IFERROR($O14*(1-$K14),""))</f>
        <v/>
      </c>
      <c r="Q14" s="27">
        <f>IF(OR($P14="",$N14=""),"",IFERROR($P14/$N14,""))</f>
        <v/>
      </c>
      <c r="R14" s="28">
        <f>IFERROR(IF(COUNTA($A14:$L14)=0,"",IF(OR($A14="",$B14="",$C14="",$D14="",$E14="",$F14="",$G14="",$H14="",$I14="",$J14="",$K14="",$L14=""),"Eingaben fehlen",IF($D14="Archiviert","Archiviert",IF($D14="Prüfen","Manuell prüfen",IF($M14&gt;Parameter!$B$10,"Abdeckung prüfen",IF(AND($M14&gt;=Parameter!$B$8,$Q14&gt;=Parameter!$B$9),"Geeignet",IF($M14&lt;Parameter!$B$8,"Abdeckung zu niedrig","Personalstunden zu niedrig"))))))),"Prüfen")</f>
        <v/>
      </c>
    </row>
    <row r="15">
      <c r="A15" s="19" t="inlineStr">
        <is>
          <t>SM-009</t>
        </is>
      </c>
      <c r="B15" s="19" t="inlineStr">
        <is>
          <t>Grenzmodell 120 Stunden</t>
        </is>
      </c>
      <c r="C15" s="19" t="inlineStr">
        <is>
          <t>Musterwerk Nord – Linie A</t>
        </is>
      </c>
      <c r="D15" s="19" t="inlineStr">
        <is>
          <t>Aktiv</t>
        </is>
      </c>
      <c r="E15" s="20" t="n">
        <v>2</v>
      </c>
      <c r="F15" s="20" t="n">
        <v>6</v>
      </c>
      <c r="G15" s="21" t="n">
        <v>10</v>
      </c>
      <c r="H15" s="20" t="n">
        <v>3</v>
      </c>
      <c r="I15" s="20" t="n">
        <v>11</v>
      </c>
      <c r="J15" s="21" t="n">
        <v>35</v>
      </c>
      <c r="K15" s="22" t="n">
        <v>0.05</v>
      </c>
      <c r="L15" s="19" t="inlineStr">
        <is>
          <t>Betriebsleitung</t>
        </is>
      </c>
      <c r="M15" s="23">
        <f>IF(OR($A15="",$E15="",$F15="",$G15=""),"",IFERROR($E15*$F15*$G15,""))</f>
        <v/>
      </c>
      <c r="N15" s="23">
        <f>IF(OR($M15="",$H15=""),"",IFERROR($M15*$H15,""))</f>
        <v/>
      </c>
      <c r="O15" s="23">
        <f>IF(OR($A15="",$I15="",$J15=""),"",IFERROR($I15*$J15,""))</f>
        <v/>
      </c>
      <c r="P15" s="23">
        <f>IF(OR($O15="",$K15=""),"",IFERROR($O15*(1-$K15),""))</f>
        <v/>
      </c>
      <c r="Q15" s="24">
        <f>IF(OR($P15="",$N15=""),"",IFERROR($P15/$N15,""))</f>
        <v/>
      </c>
      <c r="R15" s="25">
        <f>IFERROR(IF(COUNTA($A15:$L15)=0,"",IF(OR($A15="",$B15="",$C15="",$D15="",$E15="",$F15="",$G15="",$H15="",$I15="",$J15="",$K15="",$L15=""),"Eingaben fehlen",IF($D15="Archiviert","Archiviert",IF($D15="Prüfen","Manuell prüfen",IF($M15&gt;Parameter!$B$10,"Abdeckung prüfen",IF(AND($M15&gt;=Parameter!$B$8,$Q15&gt;=Parameter!$B$9),"Geeignet",IF($M15&lt;Parameter!$B$8,"Abdeckung zu niedrig","Personalstunden zu niedrig"))))))),"Prüfen")</f>
        <v/>
      </c>
    </row>
    <row r="16">
      <c r="A16" s="19" t="inlineStr">
        <is>
          <t>SM-010</t>
        </is>
      </c>
      <c r="B16" s="19" t="inlineStr">
        <is>
          <t>Dreischicht mit Kapazitätslücke</t>
        </is>
      </c>
      <c r="C16" s="19" t="inlineStr">
        <is>
          <t>Musterwerk Nord – Linie B</t>
        </is>
      </c>
      <c r="D16" s="19" t="inlineStr">
        <is>
          <t>Aktiv</t>
        </is>
      </c>
      <c r="E16" s="20" t="n">
        <v>3</v>
      </c>
      <c r="F16" s="20" t="n">
        <v>5</v>
      </c>
      <c r="G16" s="21" t="n">
        <v>8</v>
      </c>
      <c r="H16" s="20" t="n">
        <v>6</v>
      </c>
      <c r="I16" s="20" t="n">
        <v>18</v>
      </c>
      <c r="J16" s="21" t="n">
        <v>35</v>
      </c>
      <c r="K16" s="22" t="n">
        <v>0.1</v>
      </c>
      <c r="L16" s="19" t="inlineStr">
        <is>
          <t>Produktionsplanung</t>
        </is>
      </c>
      <c r="M16" s="26">
        <f>IF(OR($A16="",$E16="",$F16="",$G16=""),"",IFERROR($E16*$F16*$G16,""))</f>
        <v/>
      </c>
      <c r="N16" s="26">
        <f>IF(OR($M16="",$H16=""),"",IFERROR($M16*$H16,""))</f>
        <v/>
      </c>
      <c r="O16" s="26">
        <f>IF(OR($A16="",$I16="",$J16=""),"",IFERROR($I16*$J16,""))</f>
        <v/>
      </c>
      <c r="P16" s="26">
        <f>IF(OR($O16="",$K16=""),"",IFERROR($O16*(1-$K16),""))</f>
        <v/>
      </c>
      <c r="Q16" s="27">
        <f>IF(OR($P16="",$N16=""),"",IFERROR($P16/$N16,""))</f>
        <v/>
      </c>
      <c r="R16" s="28">
        <f>IFERROR(IF(COUNTA($A16:$L16)=0,"",IF(OR($A16="",$B16="",$C16="",$D16="",$E16="",$F16="",$G16="",$H16="",$I16="",$J16="",$K16="",$L16=""),"Eingaben fehlen",IF($D16="Archiviert","Archiviert",IF($D16="Prüfen","Manuell prüfen",IF($M16&gt;Parameter!$B$10,"Abdeckung prüfen",IF(AND($M16&gt;=Parameter!$B$8,$Q16&gt;=Parameter!$B$9),"Geeignet",IF($M16&lt;Parameter!$B$8,"Abdeckung zu niedrig","Personalstunden zu niedrig"))))))),"Prüfen")</f>
        <v/>
      </c>
    </row>
    <row r="17">
      <c r="A17" s="19" t="n"/>
      <c r="B17" s="19" t="n"/>
      <c r="C17" s="19" t="n"/>
      <c r="D17" s="19" t="n"/>
      <c r="E17" s="20" t="n"/>
      <c r="F17" s="20" t="n"/>
      <c r="G17" s="21" t="n"/>
      <c r="H17" s="20" t="n"/>
      <c r="I17" s="20" t="n"/>
      <c r="J17" s="21" t="n"/>
      <c r="K17" s="22" t="n"/>
      <c r="L17" s="19" t="n"/>
      <c r="M17" s="23">
        <f>IF(OR($A17="",$E17="",$F17="",$G17=""),"",IFERROR($E17*$F17*$G17,""))</f>
        <v/>
      </c>
      <c r="N17" s="23">
        <f>IF(OR($M17="",$H17=""),"",IFERROR($M17*$H17,""))</f>
        <v/>
      </c>
      <c r="O17" s="23">
        <f>IF(OR($A17="",$I17="",$J17=""),"",IFERROR($I17*$J17,""))</f>
        <v/>
      </c>
      <c r="P17" s="23">
        <f>IF(OR($O17="",$K17=""),"",IFERROR($O17*(1-$K17),""))</f>
        <v/>
      </c>
      <c r="Q17" s="24">
        <f>IF(OR($P17="",$N17=""),"",IFERROR($P17/$N17,""))</f>
        <v/>
      </c>
      <c r="R17" s="25">
        <f>IFERROR(IF(COUNTA($A17:$L17)=0,"",IF(OR($A17="",$B17="",$C17="",$D17="",$E17="",$F17="",$G17="",$H17="",$I17="",$J17="",$K17="",$L17=""),"Eingaben fehlen",IF($D17="Archiviert","Archiviert",IF($D17="Prüfen","Manuell prüfen",IF($M17&gt;Parameter!$B$10,"Abdeckung prüfen",IF(AND($M17&gt;=Parameter!$B$8,$Q17&gt;=Parameter!$B$9),"Geeignet",IF($M17&lt;Parameter!$B$8,"Abdeckung zu niedrig","Personalstunden zu niedrig"))))))),"Prüfen")</f>
        <v/>
      </c>
    </row>
    <row r="18">
      <c r="A18" s="19" t="n"/>
      <c r="B18" s="19" t="n"/>
      <c r="C18" s="19" t="n"/>
      <c r="D18" s="19" t="n"/>
      <c r="E18" s="20" t="n"/>
      <c r="F18" s="20" t="n"/>
      <c r="G18" s="21" t="n"/>
      <c r="H18" s="20" t="n"/>
      <c r="I18" s="20" t="n"/>
      <c r="J18" s="21" t="n"/>
      <c r="K18" s="22" t="n"/>
      <c r="L18" s="19" t="n"/>
      <c r="M18" s="26">
        <f>IF(OR($A18="",$E18="",$F18="",$G18=""),"",IFERROR($E18*$F18*$G18,""))</f>
        <v/>
      </c>
      <c r="N18" s="26">
        <f>IF(OR($M18="",$H18=""),"",IFERROR($M18*$H18,""))</f>
        <v/>
      </c>
      <c r="O18" s="26">
        <f>IF(OR($A18="",$I18="",$J18=""),"",IFERROR($I18*$J18,""))</f>
        <v/>
      </c>
      <c r="P18" s="26">
        <f>IF(OR($O18="",$K18=""),"",IFERROR($O18*(1-$K18),""))</f>
        <v/>
      </c>
      <c r="Q18" s="27">
        <f>IF(OR($P18="",$N18=""),"",IFERROR($P18/$N18,""))</f>
        <v/>
      </c>
      <c r="R18" s="28">
        <f>IFERROR(IF(COUNTA($A18:$L18)=0,"",IF(OR($A18="",$B18="",$C18="",$D18="",$E18="",$F18="",$G18="",$H18="",$I18="",$J18="",$K18="",$L18=""),"Eingaben fehlen",IF($D18="Archiviert","Archiviert",IF($D18="Prüfen","Manuell prüfen",IF($M18&gt;Parameter!$B$10,"Abdeckung prüfen",IF(AND($M18&gt;=Parameter!$B$8,$Q18&gt;=Parameter!$B$9),"Geeignet",IF($M18&lt;Parameter!$B$8,"Abdeckung zu niedrig","Personalstunden zu niedrig"))))))),"Prüfen")</f>
        <v/>
      </c>
    </row>
    <row r="19">
      <c r="A19" s="19" t="n"/>
      <c r="B19" s="19" t="n"/>
      <c r="C19" s="19" t="n"/>
      <c r="D19" s="19" t="n"/>
      <c r="E19" s="20" t="n"/>
      <c r="F19" s="20" t="n"/>
      <c r="G19" s="21" t="n"/>
      <c r="H19" s="20" t="n"/>
      <c r="I19" s="20" t="n"/>
      <c r="J19" s="21" t="n"/>
      <c r="K19" s="22" t="n"/>
      <c r="L19" s="19" t="n"/>
      <c r="M19" s="23">
        <f>IF(OR($A19="",$E19="",$F19="",$G19=""),"",IFERROR($E19*$F19*$G19,""))</f>
        <v/>
      </c>
      <c r="N19" s="23">
        <f>IF(OR($M19="",$H19=""),"",IFERROR($M19*$H19,""))</f>
        <v/>
      </c>
      <c r="O19" s="23">
        <f>IF(OR($A19="",$I19="",$J19=""),"",IFERROR($I19*$J19,""))</f>
        <v/>
      </c>
      <c r="P19" s="23">
        <f>IF(OR($O19="",$K19=""),"",IFERROR($O19*(1-$K19),""))</f>
        <v/>
      </c>
      <c r="Q19" s="24">
        <f>IF(OR($P19="",$N19=""),"",IFERROR($P19/$N19,""))</f>
        <v/>
      </c>
      <c r="R19" s="25">
        <f>IFERROR(IF(COUNTA($A19:$L19)=0,"",IF(OR($A19="",$B19="",$C19="",$D19="",$E19="",$F19="",$G19="",$H19="",$I19="",$J19="",$K19="",$L19=""),"Eingaben fehlen",IF($D19="Archiviert","Archiviert",IF($D19="Prüfen","Manuell prüfen",IF($M19&gt;Parameter!$B$10,"Abdeckung prüfen",IF(AND($M19&gt;=Parameter!$B$8,$Q19&gt;=Parameter!$B$9),"Geeignet",IF($M19&lt;Parameter!$B$8,"Abdeckung zu niedrig","Personalstunden zu niedrig"))))))),"Prüfen")</f>
        <v/>
      </c>
    </row>
    <row r="20">
      <c r="A20" s="19" t="n"/>
      <c r="B20" s="19" t="n"/>
      <c r="C20" s="19" t="n"/>
      <c r="D20" s="19" t="n"/>
      <c r="E20" s="20" t="n"/>
      <c r="F20" s="20" t="n"/>
      <c r="G20" s="21" t="n"/>
      <c r="H20" s="20" t="n"/>
      <c r="I20" s="20" t="n"/>
      <c r="J20" s="21" t="n"/>
      <c r="K20" s="22" t="n"/>
      <c r="L20" s="19" t="n"/>
      <c r="M20" s="26">
        <f>IF(OR($A20="",$E20="",$F20="",$G20=""),"",IFERROR($E20*$F20*$G20,""))</f>
        <v/>
      </c>
      <c r="N20" s="26">
        <f>IF(OR($M20="",$H20=""),"",IFERROR($M20*$H20,""))</f>
        <v/>
      </c>
      <c r="O20" s="26">
        <f>IF(OR($A20="",$I20="",$J20=""),"",IFERROR($I20*$J20,""))</f>
        <v/>
      </c>
      <c r="P20" s="26">
        <f>IF(OR($O20="",$K20=""),"",IFERROR($O20*(1-$K20),""))</f>
        <v/>
      </c>
      <c r="Q20" s="27">
        <f>IF(OR($P20="",$N20=""),"",IFERROR($P20/$N20,""))</f>
        <v/>
      </c>
      <c r="R20" s="28">
        <f>IFERROR(IF(COUNTA($A20:$L20)=0,"",IF(OR($A20="",$B20="",$C20="",$D20="",$E20="",$F20="",$G20="",$H20="",$I20="",$J20="",$K20="",$L20=""),"Eingaben fehlen",IF($D20="Archiviert","Archiviert",IF($D20="Prüfen","Manuell prüfen",IF($M20&gt;Parameter!$B$10,"Abdeckung prüfen",IF(AND($M20&gt;=Parameter!$B$8,$Q20&gt;=Parameter!$B$9),"Geeignet",IF($M20&lt;Parameter!$B$8,"Abdeckung zu niedrig","Personalstunden zu niedrig"))))))),"Prüfen")</f>
        <v/>
      </c>
    </row>
    <row r="21">
      <c r="A21" s="19" t="n"/>
      <c r="B21" s="19" t="n"/>
      <c r="C21" s="19" t="n"/>
      <c r="D21" s="19" t="n"/>
      <c r="E21" s="20" t="n"/>
      <c r="F21" s="20" t="n"/>
      <c r="G21" s="21" t="n"/>
      <c r="H21" s="20" t="n"/>
      <c r="I21" s="20" t="n"/>
      <c r="J21" s="21" t="n"/>
      <c r="K21" s="22" t="n"/>
      <c r="L21" s="19" t="n"/>
      <c r="M21" s="23">
        <f>IF(OR($A21="",$E21="",$F21="",$G21=""),"",IFERROR($E21*$F21*$G21,""))</f>
        <v/>
      </c>
      <c r="N21" s="23">
        <f>IF(OR($M21="",$H21=""),"",IFERROR($M21*$H21,""))</f>
        <v/>
      </c>
      <c r="O21" s="23">
        <f>IF(OR($A21="",$I21="",$J21=""),"",IFERROR($I21*$J21,""))</f>
        <v/>
      </c>
      <c r="P21" s="23">
        <f>IF(OR($O21="",$K21=""),"",IFERROR($O21*(1-$K21),""))</f>
        <v/>
      </c>
      <c r="Q21" s="24">
        <f>IF(OR($P21="",$N21=""),"",IFERROR($P21/$N21,""))</f>
        <v/>
      </c>
      <c r="R21" s="25">
        <f>IFERROR(IF(COUNTA($A21:$L21)=0,"",IF(OR($A21="",$B21="",$C21="",$D21="",$E21="",$F21="",$G21="",$H21="",$I21="",$J21="",$K21="",$L21=""),"Eingaben fehlen",IF($D21="Archiviert","Archiviert",IF($D21="Prüfen","Manuell prüfen",IF($M21&gt;Parameter!$B$10,"Abdeckung prüfen",IF(AND($M21&gt;=Parameter!$B$8,$Q21&gt;=Parameter!$B$9),"Geeignet",IF($M21&lt;Parameter!$B$8,"Abdeckung zu niedrig","Personalstunden zu niedrig"))))))),"Prüfen")</f>
        <v/>
      </c>
    </row>
    <row r="22">
      <c r="A22" s="19" t="n"/>
      <c r="B22" s="19" t="n"/>
      <c r="C22" s="19" t="n"/>
      <c r="D22" s="19" t="n"/>
      <c r="E22" s="20" t="n"/>
      <c r="F22" s="20" t="n"/>
      <c r="G22" s="21" t="n"/>
      <c r="H22" s="20" t="n"/>
      <c r="I22" s="20" t="n"/>
      <c r="J22" s="21" t="n"/>
      <c r="K22" s="22" t="n"/>
      <c r="L22" s="19" t="n"/>
      <c r="M22" s="26">
        <f>IF(OR($A22="",$E22="",$F22="",$G22=""),"",IFERROR($E22*$F22*$G22,""))</f>
        <v/>
      </c>
      <c r="N22" s="26">
        <f>IF(OR($M22="",$H22=""),"",IFERROR($M22*$H22,""))</f>
        <v/>
      </c>
      <c r="O22" s="26">
        <f>IF(OR($A22="",$I22="",$J22=""),"",IFERROR($I22*$J22,""))</f>
        <v/>
      </c>
      <c r="P22" s="26">
        <f>IF(OR($O22="",$K22=""),"",IFERROR($O22*(1-$K22),""))</f>
        <v/>
      </c>
      <c r="Q22" s="27">
        <f>IF(OR($P22="",$N22=""),"",IFERROR($P22/$N22,""))</f>
        <v/>
      </c>
      <c r="R22" s="28">
        <f>IFERROR(IF(COUNTA($A22:$L22)=0,"",IF(OR($A22="",$B22="",$C22="",$D22="",$E22="",$F22="",$G22="",$H22="",$I22="",$J22="",$K22="",$L22=""),"Eingaben fehlen",IF($D22="Archiviert","Archiviert",IF($D22="Prüfen","Manuell prüfen",IF($M22&gt;Parameter!$B$10,"Abdeckung prüfen",IF(AND($M22&gt;=Parameter!$B$8,$Q22&gt;=Parameter!$B$9),"Geeignet",IF($M22&lt;Parameter!$B$8,"Abdeckung zu niedrig","Personalstunden zu niedrig"))))))),"Prüfen")</f>
        <v/>
      </c>
    </row>
    <row r="23">
      <c r="A23" s="19" t="n"/>
      <c r="B23" s="19" t="n"/>
      <c r="C23" s="19" t="n"/>
      <c r="D23" s="19" t="n"/>
      <c r="E23" s="20" t="n"/>
      <c r="F23" s="20" t="n"/>
      <c r="G23" s="21" t="n"/>
      <c r="H23" s="20" t="n"/>
      <c r="I23" s="20" t="n"/>
      <c r="J23" s="21" t="n"/>
      <c r="K23" s="22" t="n"/>
      <c r="L23" s="19" t="n"/>
      <c r="M23" s="23">
        <f>IF(OR($A23="",$E23="",$F23="",$G23=""),"",IFERROR($E23*$F23*$G23,""))</f>
        <v/>
      </c>
      <c r="N23" s="23">
        <f>IF(OR($M23="",$H23=""),"",IFERROR($M23*$H23,""))</f>
        <v/>
      </c>
      <c r="O23" s="23">
        <f>IF(OR($A23="",$I23="",$J23=""),"",IFERROR($I23*$J23,""))</f>
        <v/>
      </c>
      <c r="P23" s="23">
        <f>IF(OR($O23="",$K23=""),"",IFERROR($O23*(1-$K23),""))</f>
        <v/>
      </c>
      <c r="Q23" s="24">
        <f>IF(OR($P23="",$N23=""),"",IFERROR($P23/$N23,""))</f>
        <v/>
      </c>
      <c r="R23" s="25">
        <f>IFERROR(IF(COUNTA($A23:$L23)=0,"",IF(OR($A23="",$B23="",$C23="",$D23="",$E23="",$F23="",$G23="",$H23="",$I23="",$J23="",$K23="",$L23=""),"Eingaben fehlen",IF($D23="Archiviert","Archiviert",IF($D23="Prüfen","Manuell prüfen",IF($M23&gt;Parameter!$B$10,"Abdeckung prüfen",IF(AND($M23&gt;=Parameter!$B$8,$Q23&gt;=Parameter!$B$9),"Geeignet",IF($M23&lt;Parameter!$B$8,"Abdeckung zu niedrig","Personalstunden zu niedrig"))))))),"Prüfen")</f>
        <v/>
      </c>
    </row>
    <row r="24">
      <c r="A24" s="19" t="n"/>
      <c r="B24" s="19" t="n"/>
      <c r="C24" s="19" t="n"/>
      <c r="D24" s="19" t="n"/>
      <c r="E24" s="20" t="n"/>
      <c r="F24" s="20" t="n"/>
      <c r="G24" s="21" t="n"/>
      <c r="H24" s="20" t="n"/>
      <c r="I24" s="20" t="n"/>
      <c r="J24" s="21" t="n"/>
      <c r="K24" s="22" t="n"/>
      <c r="L24" s="19" t="n"/>
      <c r="M24" s="26">
        <f>IF(OR($A24="",$E24="",$F24="",$G24=""),"",IFERROR($E24*$F24*$G24,""))</f>
        <v/>
      </c>
      <c r="N24" s="26">
        <f>IF(OR($M24="",$H24=""),"",IFERROR($M24*$H24,""))</f>
        <v/>
      </c>
      <c r="O24" s="26">
        <f>IF(OR($A24="",$I24="",$J24=""),"",IFERROR($I24*$J24,""))</f>
        <v/>
      </c>
      <c r="P24" s="26">
        <f>IF(OR($O24="",$K24=""),"",IFERROR($O24*(1-$K24),""))</f>
        <v/>
      </c>
      <c r="Q24" s="27">
        <f>IF(OR($P24="",$N24=""),"",IFERROR($P24/$N24,""))</f>
        <v/>
      </c>
      <c r="R24" s="28">
        <f>IFERROR(IF(COUNTA($A24:$L24)=0,"",IF(OR($A24="",$B24="",$C24="",$D24="",$E24="",$F24="",$G24="",$H24="",$I24="",$J24="",$K24="",$L24=""),"Eingaben fehlen",IF($D24="Archiviert","Archiviert",IF($D24="Prüfen","Manuell prüfen",IF($M24&gt;Parameter!$B$10,"Abdeckung prüfen",IF(AND($M24&gt;=Parameter!$B$8,$Q24&gt;=Parameter!$B$9),"Geeignet",IF($M24&lt;Parameter!$B$8,"Abdeckung zu niedrig","Personalstunden zu niedrig"))))))),"Prüfen")</f>
        <v/>
      </c>
    </row>
    <row r="25">
      <c r="A25" s="19" t="n"/>
      <c r="B25" s="19" t="n"/>
      <c r="C25" s="19" t="n"/>
      <c r="D25" s="19" t="n"/>
      <c r="E25" s="20" t="n"/>
      <c r="F25" s="20" t="n"/>
      <c r="G25" s="21" t="n"/>
      <c r="H25" s="20" t="n"/>
      <c r="I25" s="20" t="n"/>
      <c r="J25" s="21" t="n"/>
      <c r="K25" s="22" t="n"/>
      <c r="L25" s="19" t="n"/>
      <c r="M25" s="23">
        <f>IF(OR($A25="",$E25="",$F25="",$G25=""),"",IFERROR($E25*$F25*$G25,""))</f>
        <v/>
      </c>
      <c r="N25" s="23">
        <f>IF(OR($M25="",$H25=""),"",IFERROR($M25*$H25,""))</f>
        <v/>
      </c>
      <c r="O25" s="23">
        <f>IF(OR($A25="",$I25="",$J25=""),"",IFERROR($I25*$J25,""))</f>
        <v/>
      </c>
      <c r="P25" s="23">
        <f>IF(OR($O25="",$K25=""),"",IFERROR($O25*(1-$K25),""))</f>
        <v/>
      </c>
      <c r="Q25" s="24">
        <f>IF(OR($P25="",$N25=""),"",IFERROR($P25/$N25,""))</f>
        <v/>
      </c>
      <c r="R25" s="25">
        <f>IFERROR(IF(COUNTA($A25:$L25)=0,"",IF(OR($A25="",$B25="",$C25="",$D25="",$E25="",$F25="",$G25="",$H25="",$I25="",$J25="",$K25="",$L25=""),"Eingaben fehlen",IF($D25="Archiviert","Archiviert",IF($D25="Prüfen","Manuell prüfen",IF($M25&gt;Parameter!$B$10,"Abdeckung prüfen",IF(AND($M25&gt;=Parameter!$B$8,$Q25&gt;=Parameter!$B$9),"Geeignet",IF($M25&lt;Parameter!$B$8,"Abdeckung zu niedrig","Personalstunden zu niedrig"))))))),"Prüfen")</f>
        <v/>
      </c>
    </row>
    <row r="26">
      <c r="A26" s="19" t="n"/>
      <c r="B26" s="19" t="n"/>
      <c r="C26" s="19" t="n"/>
      <c r="D26" s="19" t="n"/>
      <c r="E26" s="20" t="n"/>
      <c r="F26" s="20" t="n"/>
      <c r="G26" s="21" t="n"/>
      <c r="H26" s="20" t="n"/>
      <c r="I26" s="20" t="n"/>
      <c r="J26" s="21" t="n"/>
      <c r="K26" s="22" t="n"/>
      <c r="L26" s="19" t="n"/>
      <c r="M26" s="26">
        <f>IF(OR($A26="",$E26="",$F26="",$G26=""),"",IFERROR($E26*$F26*$G26,""))</f>
        <v/>
      </c>
      <c r="N26" s="26">
        <f>IF(OR($M26="",$H26=""),"",IFERROR($M26*$H26,""))</f>
        <v/>
      </c>
      <c r="O26" s="26">
        <f>IF(OR($A26="",$I26="",$J26=""),"",IFERROR($I26*$J26,""))</f>
        <v/>
      </c>
      <c r="P26" s="26">
        <f>IF(OR($O26="",$K26=""),"",IFERROR($O26*(1-$K26),""))</f>
        <v/>
      </c>
      <c r="Q26" s="27">
        <f>IF(OR($P26="",$N26=""),"",IFERROR($P26/$N26,""))</f>
        <v/>
      </c>
      <c r="R26" s="28">
        <f>IFERROR(IF(COUNTA($A26:$L26)=0,"",IF(OR($A26="",$B26="",$C26="",$D26="",$E26="",$F26="",$G26="",$H26="",$I26="",$J26="",$K26="",$L26=""),"Eingaben fehlen",IF($D26="Archiviert","Archiviert",IF($D26="Prüfen","Manuell prüfen",IF($M26&gt;Parameter!$B$10,"Abdeckung prüfen",IF(AND($M26&gt;=Parameter!$B$8,$Q26&gt;=Parameter!$B$9),"Geeignet",IF($M26&lt;Parameter!$B$8,"Abdeckung zu niedrig","Personalstunden zu niedrig"))))))),"Prüfen")</f>
        <v/>
      </c>
    </row>
    <row r="27">
      <c r="A27" s="19" t="n"/>
      <c r="B27" s="19" t="n"/>
      <c r="C27" s="19" t="n"/>
      <c r="D27" s="19" t="n"/>
      <c r="E27" s="20" t="n"/>
      <c r="F27" s="20" t="n"/>
      <c r="G27" s="21" t="n"/>
      <c r="H27" s="20" t="n"/>
      <c r="I27" s="20" t="n"/>
      <c r="J27" s="21" t="n"/>
      <c r="K27" s="22" t="n"/>
      <c r="L27" s="19" t="n"/>
      <c r="M27" s="23">
        <f>IF(OR($A27="",$E27="",$F27="",$G27=""),"",IFERROR($E27*$F27*$G27,""))</f>
        <v/>
      </c>
      <c r="N27" s="23">
        <f>IF(OR($M27="",$H27=""),"",IFERROR($M27*$H27,""))</f>
        <v/>
      </c>
      <c r="O27" s="23">
        <f>IF(OR($A27="",$I27="",$J27=""),"",IFERROR($I27*$J27,""))</f>
        <v/>
      </c>
      <c r="P27" s="23">
        <f>IF(OR($O27="",$K27=""),"",IFERROR($O27*(1-$K27),""))</f>
        <v/>
      </c>
      <c r="Q27" s="24">
        <f>IF(OR($P27="",$N27=""),"",IFERROR($P27/$N27,""))</f>
        <v/>
      </c>
      <c r="R27" s="25">
        <f>IFERROR(IF(COUNTA($A27:$L27)=0,"",IF(OR($A27="",$B27="",$C27="",$D27="",$E27="",$F27="",$G27="",$H27="",$I27="",$J27="",$K27="",$L27=""),"Eingaben fehlen",IF($D27="Archiviert","Archiviert",IF($D27="Prüfen","Manuell prüfen",IF($M27&gt;Parameter!$B$10,"Abdeckung prüfen",IF(AND($M27&gt;=Parameter!$B$8,$Q27&gt;=Parameter!$B$9),"Geeignet",IF($M27&lt;Parameter!$B$8,"Abdeckung zu niedrig","Personalstunden zu niedrig"))))))),"Prüfen")</f>
        <v/>
      </c>
    </row>
    <row r="28">
      <c r="A28" s="19" t="n"/>
      <c r="B28" s="19" t="n"/>
      <c r="C28" s="19" t="n"/>
      <c r="D28" s="19" t="n"/>
      <c r="E28" s="20" t="n"/>
      <c r="F28" s="20" t="n"/>
      <c r="G28" s="21" t="n"/>
      <c r="H28" s="20" t="n"/>
      <c r="I28" s="20" t="n"/>
      <c r="J28" s="21" t="n"/>
      <c r="K28" s="22" t="n"/>
      <c r="L28" s="19" t="n"/>
      <c r="M28" s="26">
        <f>IF(OR($A28="",$E28="",$F28="",$G28=""),"",IFERROR($E28*$F28*$G28,""))</f>
        <v/>
      </c>
      <c r="N28" s="26">
        <f>IF(OR($M28="",$H28=""),"",IFERROR($M28*$H28,""))</f>
        <v/>
      </c>
      <c r="O28" s="26">
        <f>IF(OR($A28="",$I28="",$J28=""),"",IFERROR($I28*$J28,""))</f>
        <v/>
      </c>
      <c r="P28" s="26">
        <f>IF(OR($O28="",$K28=""),"",IFERROR($O28*(1-$K28),""))</f>
        <v/>
      </c>
      <c r="Q28" s="27">
        <f>IF(OR($P28="",$N28=""),"",IFERROR($P28/$N28,""))</f>
        <v/>
      </c>
      <c r="R28" s="28">
        <f>IFERROR(IF(COUNTA($A28:$L28)=0,"",IF(OR($A28="",$B28="",$C28="",$D28="",$E28="",$F28="",$G28="",$H28="",$I28="",$J28="",$K28="",$L28=""),"Eingaben fehlen",IF($D28="Archiviert","Archiviert",IF($D28="Prüfen","Manuell prüfen",IF($M28&gt;Parameter!$B$10,"Abdeckung prüfen",IF(AND($M28&gt;=Parameter!$B$8,$Q28&gt;=Parameter!$B$9),"Geeignet",IF($M28&lt;Parameter!$B$8,"Abdeckung zu niedrig","Personalstunden zu niedrig"))))))),"Prüfen")</f>
        <v/>
      </c>
    </row>
    <row r="29">
      <c r="A29" s="19" t="n"/>
      <c r="B29" s="19" t="n"/>
      <c r="C29" s="19" t="n"/>
      <c r="D29" s="19" t="n"/>
      <c r="E29" s="20" t="n"/>
      <c r="F29" s="20" t="n"/>
      <c r="G29" s="21" t="n"/>
      <c r="H29" s="20" t="n"/>
      <c r="I29" s="20" t="n"/>
      <c r="J29" s="21" t="n"/>
      <c r="K29" s="22" t="n"/>
      <c r="L29" s="19" t="n"/>
      <c r="M29" s="23">
        <f>IF(OR($A29="",$E29="",$F29="",$G29=""),"",IFERROR($E29*$F29*$G29,""))</f>
        <v/>
      </c>
      <c r="N29" s="23">
        <f>IF(OR($M29="",$H29=""),"",IFERROR($M29*$H29,""))</f>
        <v/>
      </c>
      <c r="O29" s="23">
        <f>IF(OR($A29="",$I29="",$J29=""),"",IFERROR($I29*$J29,""))</f>
        <v/>
      </c>
      <c r="P29" s="23">
        <f>IF(OR($O29="",$K29=""),"",IFERROR($O29*(1-$K29),""))</f>
        <v/>
      </c>
      <c r="Q29" s="24">
        <f>IF(OR($P29="",$N29=""),"",IFERROR($P29/$N29,""))</f>
        <v/>
      </c>
      <c r="R29" s="25">
        <f>IFERROR(IF(COUNTA($A29:$L29)=0,"",IF(OR($A29="",$B29="",$C29="",$D29="",$E29="",$F29="",$G29="",$H29="",$I29="",$J29="",$K29="",$L29=""),"Eingaben fehlen",IF($D29="Archiviert","Archiviert",IF($D29="Prüfen","Manuell prüfen",IF($M29&gt;Parameter!$B$10,"Abdeckung prüfen",IF(AND($M29&gt;=Parameter!$B$8,$Q29&gt;=Parameter!$B$9),"Geeignet",IF($M29&lt;Parameter!$B$8,"Abdeckung zu niedrig","Personalstunden zu niedrig"))))))),"Prüfen")</f>
        <v/>
      </c>
    </row>
    <row r="30">
      <c r="A30" s="19" t="n"/>
      <c r="B30" s="19" t="n"/>
      <c r="C30" s="19" t="n"/>
      <c r="D30" s="19" t="n"/>
      <c r="E30" s="20" t="n"/>
      <c r="F30" s="20" t="n"/>
      <c r="G30" s="21" t="n"/>
      <c r="H30" s="20" t="n"/>
      <c r="I30" s="20" t="n"/>
      <c r="J30" s="21" t="n"/>
      <c r="K30" s="22" t="n"/>
      <c r="L30" s="19" t="n"/>
      <c r="M30" s="26">
        <f>IF(OR($A30="",$E30="",$F30="",$G30=""),"",IFERROR($E30*$F30*$G30,""))</f>
        <v/>
      </c>
      <c r="N30" s="26">
        <f>IF(OR($M30="",$H30=""),"",IFERROR($M30*$H30,""))</f>
        <v/>
      </c>
      <c r="O30" s="26">
        <f>IF(OR($A30="",$I30="",$J30=""),"",IFERROR($I30*$J30,""))</f>
        <v/>
      </c>
      <c r="P30" s="26">
        <f>IF(OR($O30="",$K30=""),"",IFERROR($O30*(1-$K30),""))</f>
        <v/>
      </c>
      <c r="Q30" s="27">
        <f>IF(OR($P30="",$N30=""),"",IFERROR($P30/$N30,""))</f>
        <v/>
      </c>
      <c r="R30" s="28">
        <f>IFERROR(IF(COUNTA($A30:$L30)=0,"",IF(OR($A30="",$B30="",$C30="",$D30="",$E30="",$F30="",$G30="",$H30="",$I30="",$J30="",$K30="",$L30=""),"Eingaben fehlen",IF($D30="Archiviert","Archiviert",IF($D30="Prüfen","Manuell prüfen",IF($M30&gt;Parameter!$B$10,"Abdeckung prüfen",IF(AND($M30&gt;=Parameter!$B$8,$Q30&gt;=Parameter!$B$9),"Geeignet",IF($M30&lt;Parameter!$B$8,"Abdeckung zu niedrig","Personalstunden zu niedrig"))))))),"Prüfen")</f>
        <v/>
      </c>
    </row>
    <row r="31">
      <c r="A31" s="19" t="n"/>
      <c r="B31" s="19" t="n"/>
      <c r="C31" s="19" t="n"/>
      <c r="D31" s="19" t="n"/>
      <c r="E31" s="20" t="n"/>
      <c r="F31" s="20" t="n"/>
      <c r="G31" s="21" t="n"/>
      <c r="H31" s="20" t="n"/>
      <c r="I31" s="20" t="n"/>
      <c r="J31" s="21" t="n"/>
      <c r="K31" s="22" t="n"/>
      <c r="L31" s="19" t="n"/>
      <c r="M31" s="23">
        <f>IF(OR($A31="",$E31="",$F31="",$G31=""),"",IFERROR($E31*$F31*$G31,""))</f>
        <v/>
      </c>
      <c r="N31" s="23">
        <f>IF(OR($M31="",$H31=""),"",IFERROR($M31*$H31,""))</f>
        <v/>
      </c>
      <c r="O31" s="23">
        <f>IF(OR($A31="",$I31="",$J31=""),"",IFERROR($I31*$J31,""))</f>
        <v/>
      </c>
      <c r="P31" s="23">
        <f>IF(OR($O31="",$K31=""),"",IFERROR($O31*(1-$K31),""))</f>
        <v/>
      </c>
      <c r="Q31" s="24">
        <f>IF(OR($P31="",$N31=""),"",IFERROR($P31/$N31,""))</f>
        <v/>
      </c>
      <c r="R31" s="25">
        <f>IFERROR(IF(COUNTA($A31:$L31)=0,"",IF(OR($A31="",$B31="",$C31="",$D31="",$E31="",$F31="",$G31="",$H31="",$I31="",$J31="",$K31="",$L31=""),"Eingaben fehlen",IF($D31="Archiviert","Archiviert",IF($D31="Prüfen","Manuell prüfen",IF($M31&gt;Parameter!$B$10,"Abdeckung prüfen",IF(AND($M31&gt;=Parameter!$B$8,$Q31&gt;=Parameter!$B$9),"Geeignet",IF($M31&lt;Parameter!$B$8,"Abdeckung zu niedrig","Personalstunden zu niedrig"))))))),"Prüfen")</f>
        <v/>
      </c>
    </row>
    <row r="32">
      <c r="A32" s="19" t="n"/>
      <c r="B32" s="19" t="n"/>
      <c r="C32" s="19" t="n"/>
      <c r="D32" s="19" t="n"/>
      <c r="E32" s="20" t="n"/>
      <c r="F32" s="20" t="n"/>
      <c r="G32" s="21" t="n"/>
      <c r="H32" s="20" t="n"/>
      <c r="I32" s="20" t="n"/>
      <c r="J32" s="21" t="n"/>
      <c r="K32" s="22" t="n"/>
      <c r="L32" s="19" t="n"/>
      <c r="M32" s="26">
        <f>IF(OR($A32="",$E32="",$F32="",$G32=""),"",IFERROR($E32*$F32*$G32,""))</f>
        <v/>
      </c>
      <c r="N32" s="26">
        <f>IF(OR($M32="",$H32=""),"",IFERROR($M32*$H32,""))</f>
        <v/>
      </c>
      <c r="O32" s="26">
        <f>IF(OR($A32="",$I32="",$J32=""),"",IFERROR($I32*$J32,""))</f>
        <v/>
      </c>
      <c r="P32" s="26">
        <f>IF(OR($O32="",$K32=""),"",IFERROR($O32*(1-$K32),""))</f>
        <v/>
      </c>
      <c r="Q32" s="27">
        <f>IF(OR($P32="",$N32=""),"",IFERROR($P32/$N32,""))</f>
        <v/>
      </c>
      <c r="R32" s="28">
        <f>IFERROR(IF(COUNTA($A32:$L32)=0,"",IF(OR($A32="",$B32="",$C32="",$D32="",$E32="",$F32="",$G32="",$H32="",$I32="",$J32="",$K32="",$L32=""),"Eingaben fehlen",IF($D32="Archiviert","Archiviert",IF($D32="Prüfen","Manuell prüfen",IF($M32&gt;Parameter!$B$10,"Abdeckung prüfen",IF(AND($M32&gt;=Parameter!$B$8,$Q32&gt;=Parameter!$B$9),"Geeignet",IF($M32&lt;Parameter!$B$8,"Abdeckung zu niedrig","Personalstunden zu niedrig"))))))),"Prüfen")</f>
        <v/>
      </c>
    </row>
    <row r="33">
      <c r="A33" s="19" t="n"/>
      <c r="B33" s="19" t="n"/>
      <c r="C33" s="19" t="n"/>
      <c r="D33" s="19" t="n"/>
      <c r="E33" s="20" t="n"/>
      <c r="F33" s="20" t="n"/>
      <c r="G33" s="21" t="n"/>
      <c r="H33" s="20" t="n"/>
      <c r="I33" s="20" t="n"/>
      <c r="J33" s="21" t="n"/>
      <c r="K33" s="22" t="n"/>
      <c r="L33" s="19" t="n"/>
      <c r="M33" s="23">
        <f>IF(OR($A33="",$E33="",$F33="",$G33=""),"",IFERROR($E33*$F33*$G33,""))</f>
        <v/>
      </c>
      <c r="N33" s="23">
        <f>IF(OR($M33="",$H33=""),"",IFERROR($M33*$H33,""))</f>
        <v/>
      </c>
      <c r="O33" s="23">
        <f>IF(OR($A33="",$I33="",$J33=""),"",IFERROR($I33*$J33,""))</f>
        <v/>
      </c>
      <c r="P33" s="23">
        <f>IF(OR($O33="",$K33=""),"",IFERROR($O33*(1-$K33),""))</f>
        <v/>
      </c>
      <c r="Q33" s="24">
        <f>IF(OR($P33="",$N33=""),"",IFERROR($P33/$N33,""))</f>
        <v/>
      </c>
      <c r="R33" s="25">
        <f>IFERROR(IF(COUNTA($A33:$L33)=0,"",IF(OR($A33="",$B33="",$C33="",$D33="",$E33="",$F33="",$G33="",$H33="",$I33="",$J33="",$K33="",$L33=""),"Eingaben fehlen",IF($D33="Archiviert","Archiviert",IF($D33="Prüfen","Manuell prüfen",IF($M33&gt;Parameter!$B$10,"Abdeckung prüfen",IF(AND($M33&gt;=Parameter!$B$8,$Q33&gt;=Parameter!$B$9),"Geeignet",IF($M33&lt;Parameter!$B$8,"Abdeckung zu niedrig","Personalstunden zu niedrig"))))))),"Prüfen")</f>
        <v/>
      </c>
    </row>
    <row r="34">
      <c r="A34" s="19" t="n"/>
      <c r="B34" s="19" t="n"/>
      <c r="C34" s="19" t="n"/>
      <c r="D34" s="19" t="n"/>
      <c r="E34" s="20" t="n"/>
      <c r="F34" s="20" t="n"/>
      <c r="G34" s="21" t="n"/>
      <c r="H34" s="20" t="n"/>
      <c r="I34" s="20" t="n"/>
      <c r="J34" s="21" t="n"/>
      <c r="K34" s="22" t="n"/>
      <c r="L34" s="19" t="n"/>
      <c r="M34" s="26">
        <f>IF(OR($A34="",$E34="",$F34="",$G34=""),"",IFERROR($E34*$F34*$G34,""))</f>
        <v/>
      </c>
      <c r="N34" s="26">
        <f>IF(OR($M34="",$H34=""),"",IFERROR($M34*$H34,""))</f>
        <v/>
      </c>
      <c r="O34" s="26">
        <f>IF(OR($A34="",$I34="",$J34=""),"",IFERROR($I34*$J34,""))</f>
        <v/>
      </c>
      <c r="P34" s="26">
        <f>IF(OR($O34="",$K34=""),"",IFERROR($O34*(1-$K34),""))</f>
        <v/>
      </c>
      <c r="Q34" s="27">
        <f>IF(OR($P34="",$N34=""),"",IFERROR($P34/$N34,""))</f>
        <v/>
      </c>
      <c r="R34" s="28">
        <f>IFERROR(IF(COUNTA($A34:$L34)=0,"",IF(OR($A34="",$B34="",$C34="",$D34="",$E34="",$F34="",$G34="",$H34="",$I34="",$J34="",$K34="",$L34=""),"Eingaben fehlen",IF($D34="Archiviert","Archiviert",IF($D34="Prüfen","Manuell prüfen",IF($M34&gt;Parameter!$B$10,"Abdeckung prüfen",IF(AND($M34&gt;=Parameter!$B$8,$Q34&gt;=Parameter!$B$9),"Geeignet",IF($M34&lt;Parameter!$B$8,"Abdeckung zu niedrig","Personalstunden zu niedrig"))))))),"Prüfen")</f>
        <v/>
      </c>
    </row>
    <row r="35">
      <c r="A35" s="19" t="n"/>
      <c r="B35" s="19" t="n"/>
      <c r="C35" s="19" t="n"/>
      <c r="D35" s="19" t="n"/>
      <c r="E35" s="20" t="n"/>
      <c r="F35" s="20" t="n"/>
      <c r="G35" s="21" t="n"/>
      <c r="H35" s="20" t="n"/>
      <c r="I35" s="20" t="n"/>
      <c r="J35" s="21" t="n"/>
      <c r="K35" s="22" t="n"/>
      <c r="L35" s="19" t="n"/>
      <c r="M35" s="23">
        <f>IF(OR($A35="",$E35="",$F35="",$G35=""),"",IFERROR($E35*$F35*$G35,""))</f>
        <v/>
      </c>
      <c r="N35" s="23">
        <f>IF(OR($M35="",$H35=""),"",IFERROR($M35*$H35,""))</f>
        <v/>
      </c>
      <c r="O35" s="23">
        <f>IF(OR($A35="",$I35="",$J35=""),"",IFERROR($I35*$J35,""))</f>
        <v/>
      </c>
      <c r="P35" s="23">
        <f>IF(OR($O35="",$K35=""),"",IFERROR($O35*(1-$K35),""))</f>
        <v/>
      </c>
      <c r="Q35" s="24">
        <f>IF(OR($P35="",$N35=""),"",IFERROR($P35/$N35,""))</f>
        <v/>
      </c>
      <c r="R35" s="25">
        <f>IFERROR(IF(COUNTA($A35:$L35)=0,"",IF(OR($A35="",$B35="",$C35="",$D35="",$E35="",$F35="",$G35="",$H35="",$I35="",$J35="",$K35="",$L35=""),"Eingaben fehlen",IF($D35="Archiviert","Archiviert",IF($D35="Prüfen","Manuell prüfen",IF($M35&gt;Parameter!$B$10,"Abdeckung prüfen",IF(AND($M35&gt;=Parameter!$B$8,$Q35&gt;=Parameter!$B$9),"Geeignet",IF($M35&lt;Parameter!$B$8,"Abdeckung zu niedrig","Personalstunden zu niedrig"))))))),"Prüfen")</f>
        <v/>
      </c>
    </row>
    <row r="36">
      <c r="A36" s="19" t="n"/>
      <c r="B36" s="19" t="n"/>
      <c r="C36" s="19" t="n"/>
      <c r="D36" s="19" t="n"/>
      <c r="E36" s="20" t="n"/>
      <c r="F36" s="20" t="n"/>
      <c r="G36" s="21" t="n"/>
      <c r="H36" s="20" t="n"/>
      <c r="I36" s="20" t="n"/>
      <c r="J36" s="21" t="n"/>
      <c r="K36" s="22" t="n"/>
      <c r="L36" s="19" t="n"/>
      <c r="M36" s="26">
        <f>IF(OR($A36="",$E36="",$F36="",$G36=""),"",IFERROR($E36*$F36*$G36,""))</f>
        <v/>
      </c>
      <c r="N36" s="26">
        <f>IF(OR($M36="",$H36=""),"",IFERROR($M36*$H36,""))</f>
        <v/>
      </c>
      <c r="O36" s="26">
        <f>IF(OR($A36="",$I36="",$J36=""),"",IFERROR($I36*$J36,""))</f>
        <v/>
      </c>
      <c r="P36" s="26">
        <f>IF(OR($O36="",$K36=""),"",IFERROR($O36*(1-$K36),""))</f>
        <v/>
      </c>
      <c r="Q36" s="27">
        <f>IF(OR($P36="",$N36=""),"",IFERROR($P36/$N36,""))</f>
        <v/>
      </c>
      <c r="R36" s="28">
        <f>IFERROR(IF(COUNTA($A36:$L36)=0,"",IF(OR($A36="",$B36="",$C36="",$D36="",$E36="",$F36="",$G36="",$H36="",$I36="",$J36="",$K36="",$L36=""),"Eingaben fehlen",IF($D36="Archiviert","Archiviert",IF($D36="Prüfen","Manuell prüfen",IF($M36&gt;Parameter!$B$10,"Abdeckung prüfen",IF(AND($M36&gt;=Parameter!$B$8,$Q36&gt;=Parameter!$B$9),"Geeignet",IF($M36&lt;Parameter!$B$8,"Abdeckung zu niedrig","Personalstunden zu niedrig"))))))),"Prüfen")</f>
        <v/>
      </c>
    </row>
    <row r="37">
      <c r="A37" s="19" t="n"/>
      <c r="B37" s="19" t="n"/>
      <c r="C37" s="19" t="n"/>
      <c r="D37" s="19" t="n"/>
      <c r="E37" s="20" t="n"/>
      <c r="F37" s="20" t="n"/>
      <c r="G37" s="21" t="n"/>
      <c r="H37" s="20" t="n"/>
      <c r="I37" s="20" t="n"/>
      <c r="J37" s="21" t="n"/>
      <c r="K37" s="22" t="n"/>
      <c r="L37" s="19" t="n"/>
      <c r="M37" s="23">
        <f>IF(OR($A37="",$E37="",$F37="",$G37=""),"",IFERROR($E37*$F37*$G37,""))</f>
        <v/>
      </c>
      <c r="N37" s="23">
        <f>IF(OR($M37="",$H37=""),"",IFERROR($M37*$H37,""))</f>
        <v/>
      </c>
      <c r="O37" s="23">
        <f>IF(OR($A37="",$I37="",$J37=""),"",IFERROR($I37*$J37,""))</f>
        <v/>
      </c>
      <c r="P37" s="23">
        <f>IF(OR($O37="",$K37=""),"",IFERROR($O37*(1-$K37),""))</f>
        <v/>
      </c>
      <c r="Q37" s="24">
        <f>IF(OR($P37="",$N37=""),"",IFERROR($P37/$N37,""))</f>
        <v/>
      </c>
      <c r="R37" s="25">
        <f>IFERROR(IF(COUNTA($A37:$L37)=0,"",IF(OR($A37="",$B37="",$C37="",$D37="",$E37="",$F37="",$G37="",$H37="",$I37="",$J37="",$K37="",$L37=""),"Eingaben fehlen",IF($D37="Archiviert","Archiviert",IF($D37="Prüfen","Manuell prüfen",IF($M37&gt;Parameter!$B$10,"Abdeckung prüfen",IF(AND($M37&gt;=Parameter!$B$8,$Q37&gt;=Parameter!$B$9),"Geeignet",IF($M37&lt;Parameter!$B$8,"Abdeckung zu niedrig","Personalstunden zu niedrig"))))))),"Prüfen")</f>
        <v/>
      </c>
    </row>
    <row r="38">
      <c r="A38" s="19" t="n"/>
      <c r="B38" s="19" t="n"/>
      <c r="C38" s="19" t="n"/>
      <c r="D38" s="19" t="n"/>
      <c r="E38" s="20" t="n"/>
      <c r="F38" s="20" t="n"/>
      <c r="G38" s="21" t="n"/>
      <c r="H38" s="20" t="n"/>
      <c r="I38" s="20" t="n"/>
      <c r="J38" s="21" t="n"/>
      <c r="K38" s="22" t="n"/>
      <c r="L38" s="19" t="n"/>
      <c r="M38" s="26">
        <f>IF(OR($A38="",$E38="",$F38="",$G38=""),"",IFERROR($E38*$F38*$G38,""))</f>
        <v/>
      </c>
      <c r="N38" s="26">
        <f>IF(OR($M38="",$H38=""),"",IFERROR($M38*$H38,""))</f>
        <v/>
      </c>
      <c r="O38" s="26">
        <f>IF(OR($A38="",$I38="",$J38=""),"",IFERROR($I38*$J38,""))</f>
        <v/>
      </c>
      <c r="P38" s="26">
        <f>IF(OR($O38="",$K38=""),"",IFERROR($O38*(1-$K38),""))</f>
        <v/>
      </c>
      <c r="Q38" s="27">
        <f>IF(OR($P38="",$N38=""),"",IFERROR($P38/$N38,""))</f>
        <v/>
      </c>
      <c r="R38" s="28">
        <f>IFERROR(IF(COUNTA($A38:$L38)=0,"",IF(OR($A38="",$B38="",$C38="",$D38="",$E38="",$F38="",$G38="",$H38="",$I38="",$J38="",$K38="",$L38=""),"Eingaben fehlen",IF($D38="Archiviert","Archiviert",IF($D38="Prüfen","Manuell prüfen",IF($M38&gt;Parameter!$B$10,"Abdeckung prüfen",IF(AND($M38&gt;=Parameter!$B$8,$Q38&gt;=Parameter!$B$9),"Geeignet",IF($M38&lt;Parameter!$B$8,"Abdeckung zu niedrig","Personalstunden zu niedrig"))))))),"Prüfen")</f>
        <v/>
      </c>
    </row>
    <row r="39">
      <c r="A39" s="19" t="n"/>
      <c r="B39" s="19" t="n"/>
      <c r="C39" s="19" t="n"/>
      <c r="D39" s="19" t="n"/>
      <c r="E39" s="20" t="n"/>
      <c r="F39" s="20" t="n"/>
      <c r="G39" s="21" t="n"/>
      <c r="H39" s="20" t="n"/>
      <c r="I39" s="20" t="n"/>
      <c r="J39" s="21" t="n"/>
      <c r="K39" s="22" t="n"/>
      <c r="L39" s="19" t="n"/>
      <c r="M39" s="23">
        <f>IF(OR($A39="",$E39="",$F39="",$G39=""),"",IFERROR($E39*$F39*$G39,""))</f>
        <v/>
      </c>
      <c r="N39" s="23">
        <f>IF(OR($M39="",$H39=""),"",IFERROR($M39*$H39,""))</f>
        <v/>
      </c>
      <c r="O39" s="23">
        <f>IF(OR($A39="",$I39="",$J39=""),"",IFERROR($I39*$J39,""))</f>
        <v/>
      </c>
      <c r="P39" s="23">
        <f>IF(OR($O39="",$K39=""),"",IFERROR($O39*(1-$K39),""))</f>
        <v/>
      </c>
      <c r="Q39" s="24">
        <f>IF(OR($P39="",$N39=""),"",IFERROR($P39/$N39,""))</f>
        <v/>
      </c>
      <c r="R39" s="25">
        <f>IFERROR(IF(COUNTA($A39:$L39)=0,"",IF(OR($A39="",$B39="",$C39="",$D39="",$E39="",$F39="",$G39="",$H39="",$I39="",$J39="",$K39="",$L39=""),"Eingaben fehlen",IF($D39="Archiviert","Archiviert",IF($D39="Prüfen","Manuell prüfen",IF($M39&gt;Parameter!$B$10,"Abdeckung prüfen",IF(AND($M39&gt;=Parameter!$B$8,$Q39&gt;=Parameter!$B$9),"Geeignet",IF($M39&lt;Parameter!$B$8,"Abdeckung zu niedrig","Personalstunden zu niedrig"))))))),"Prüfen")</f>
        <v/>
      </c>
    </row>
    <row r="40">
      <c r="A40" s="19" t="n"/>
      <c r="B40" s="19" t="n"/>
      <c r="C40" s="19" t="n"/>
      <c r="D40" s="19" t="n"/>
      <c r="E40" s="20" t="n"/>
      <c r="F40" s="20" t="n"/>
      <c r="G40" s="21" t="n"/>
      <c r="H40" s="20" t="n"/>
      <c r="I40" s="20" t="n"/>
      <c r="J40" s="21" t="n"/>
      <c r="K40" s="22" t="n"/>
      <c r="L40" s="19" t="n"/>
      <c r="M40" s="26">
        <f>IF(OR($A40="",$E40="",$F40="",$G40=""),"",IFERROR($E40*$F40*$G40,""))</f>
        <v/>
      </c>
      <c r="N40" s="26">
        <f>IF(OR($M40="",$H40=""),"",IFERROR($M40*$H40,""))</f>
        <v/>
      </c>
      <c r="O40" s="26">
        <f>IF(OR($A40="",$I40="",$J40=""),"",IFERROR($I40*$J40,""))</f>
        <v/>
      </c>
      <c r="P40" s="26">
        <f>IF(OR($O40="",$K40=""),"",IFERROR($O40*(1-$K40),""))</f>
        <v/>
      </c>
      <c r="Q40" s="27">
        <f>IF(OR($P40="",$N40=""),"",IFERROR($P40/$N40,""))</f>
        <v/>
      </c>
      <c r="R40" s="28">
        <f>IFERROR(IF(COUNTA($A40:$L40)=0,"",IF(OR($A40="",$B40="",$C40="",$D40="",$E40="",$F40="",$G40="",$H40="",$I40="",$J40="",$K40="",$L40=""),"Eingaben fehlen",IF($D40="Archiviert","Archiviert",IF($D40="Prüfen","Manuell prüfen",IF($M40&gt;Parameter!$B$10,"Abdeckung prüfen",IF(AND($M40&gt;=Parameter!$B$8,$Q40&gt;=Parameter!$B$9),"Geeignet",IF($M40&lt;Parameter!$B$8,"Abdeckung zu niedrig","Personalstunden zu niedrig"))))))),"Prüfen")</f>
        <v/>
      </c>
    </row>
    <row r="41">
      <c r="A41" s="19" t="n"/>
      <c r="B41" s="19" t="n"/>
      <c r="C41" s="19" t="n"/>
      <c r="D41" s="19" t="n"/>
      <c r="E41" s="20" t="n"/>
      <c r="F41" s="20" t="n"/>
      <c r="G41" s="21" t="n"/>
      <c r="H41" s="20" t="n"/>
      <c r="I41" s="20" t="n"/>
      <c r="J41" s="21" t="n"/>
      <c r="K41" s="22" t="n"/>
      <c r="L41" s="19" t="n"/>
      <c r="M41" s="23">
        <f>IF(OR($A41="",$E41="",$F41="",$G41=""),"",IFERROR($E41*$F41*$G41,""))</f>
        <v/>
      </c>
      <c r="N41" s="23">
        <f>IF(OR($M41="",$H41=""),"",IFERROR($M41*$H41,""))</f>
        <v/>
      </c>
      <c r="O41" s="23">
        <f>IF(OR($A41="",$I41="",$J41=""),"",IFERROR($I41*$J41,""))</f>
        <v/>
      </c>
      <c r="P41" s="23">
        <f>IF(OR($O41="",$K41=""),"",IFERROR($O41*(1-$K41),""))</f>
        <v/>
      </c>
      <c r="Q41" s="24">
        <f>IF(OR($P41="",$N41=""),"",IFERROR($P41/$N41,""))</f>
        <v/>
      </c>
      <c r="R41" s="25">
        <f>IFERROR(IF(COUNTA($A41:$L41)=0,"",IF(OR($A41="",$B41="",$C41="",$D41="",$E41="",$F41="",$G41="",$H41="",$I41="",$J41="",$K41="",$L41=""),"Eingaben fehlen",IF($D41="Archiviert","Archiviert",IF($D41="Prüfen","Manuell prüfen",IF($M41&gt;Parameter!$B$10,"Abdeckung prüfen",IF(AND($M41&gt;=Parameter!$B$8,$Q41&gt;=Parameter!$B$9),"Geeignet",IF($M41&lt;Parameter!$B$8,"Abdeckung zu niedrig","Personalstunden zu niedrig"))))))),"Prüfen")</f>
        <v/>
      </c>
    </row>
    <row r="42">
      <c r="A42" s="19" t="n"/>
      <c r="B42" s="19" t="n"/>
      <c r="C42" s="19" t="n"/>
      <c r="D42" s="19" t="n"/>
      <c r="E42" s="20" t="n"/>
      <c r="F42" s="20" t="n"/>
      <c r="G42" s="21" t="n"/>
      <c r="H42" s="20" t="n"/>
      <c r="I42" s="20" t="n"/>
      <c r="J42" s="21" t="n"/>
      <c r="K42" s="22" t="n"/>
      <c r="L42" s="19" t="n"/>
      <c r="M42" s="26">
        <f>IF(OR($A42="",$E42="",$F42="",$G42=""),"",IFERROR($E42*$F42*$G42,""))</f>
        <v/>
      </c>
      <c r="N42" s="26">
        <f>IF(OR($M42="",$H42=""),"",IFERROR($M42*$H42,""))</f>
        <v/>
      </c>
      <c r="O42" s="26">
        <f>IF(OR($A42="",$I42="",$J42=""),"",IFERROR($I42*$J42,""))</f>
        <v/>
      </c>
      <c r="P42" s="26">
        <f>IF(OR($O42="",$K42=""),"",IFERROR($O42*(1-$K42),""))</f>
        <v/>
      </c>
      <c r="Q42" s="27">
        <f>IF(OR($P42="",$N42=""),"",IFERROR($P42/$N42,""))</f>
        <v/>
      </c>
      <c r="R42" s="28">
        <f>IFERROR(IF(COUNTA($A42:$L42)=0,"",IF(OR($A42="",$B42="",$C42="",$D42="",$E42="",$F42="",$G42="",$H42="",$I42="",$J42="",$K42="",$L42=""),"Eingaben fehlen",IF($D42="Archiviert","Archiviert",IF($D42="Prüfen","Manuell prüfen",IF($M42&gt;Parameter!$B$10,"Abdeckung prüfen",IF(AND($M42&gt;=Parameter!$B$8,$Q42&gt;=Parameter!$B$9),"Geeignet",IF($M42&lt;Parameter!$B$8,"Abdeckung zu niedrig","Personalstunden zu niedrig"))))))),"Prüfen")</f>
        <v/>
      </c>
    </row>
    <row r="43">
      <c r="A43" s="19" t="n"/>
      <c r="B43" s="19" t="n"/>
      <c r="C43" s="19" t="n"/>
      <c r="D43" s="19" t="n"/>
      <c r="E43" s="20" t="n"/>
      <c r="F43" s="20" t="n"/>
      <c r="G43" s="21" t="n"/>
      <c r="H43" s="20" t="n"/>
      <c r="I43" s="20" t="n"/>
      <c r="J43" s="21" t="n"/>
      <c r="K43" s="22" t="n"/>
      <c r="L43" s="19" t="n"/>
      <c r="M43" s="23">
        <f>IF(OR($A43="",$E43="",$F43="",$G43=""),"",IFERROR($E43*$F43*$G43,""))</f>
        <v/>
      </c>
      <c r="N43" s="23">
        <f>IF(OR($M43="",$H43=""),"",IFERROR($M43*$H43,""))</f>
        <v/>
      </c>
      <c r="O43" s="23">
        <f>IF(OR($A43="",$I43="",$J43=""),"",IFERROR($I43*$J43,""))</f>
        <v/>
      </c>
      <c r="P43" s="23">
        <f>IF(OR($O43="",$K43=""),"",IFERROR($O43*(1-$K43),""))</f>
        <v/>
      </c>
      <c r="Q43" s="24">
        <f>IF(OR($P43="",$N43=""),"",IFERROR($P43/$N43,""))</f>
        <v/>
      </c>
      <c r="R43" s="25">
        <f>IFERROR(IF(COUNTA($A43:$L43)=0,"",IF(OR($A43="",$B43="",$C43="",$D43="",$E43="",$F43="",$G43="",$H43="",$I43="",$J43="",$K43="",$L43=""),"Eingaben fehlen",IF($D43="Archiviert","Archiviert",IF($D43="Prüfen","Manuell prüfen",IF($M43&gt;Parameter!$B$10,"Abdeckung prüfen",IF(AND($M43&gt;=Parameter!$B$8,$Q43&gt;=Parameter!$B$9),"Geeignet",IF($M43&lt;Parameter!$B$8,"Abdeckung zu niedrig","Personalstunden zu niedrig"))))))),"Prüfen")</f>
        <v/>
      </c>
    </row>
    <row r="44">
      <c r="A44" s="19" t="n"/>
      <c r="B44" s="19" t="n"/>
      <c r="C44" s="19" t="n"/>
      <c r="D44" s="19" t="n"/>
      <c r="E44" s="20" t="n"/>
      <c r="F44" s="20" t="n"/>
      <c r="G44" s="21" t="n"/>
      <c r="H44" s="20" t="n"/>
      <c r="I44" s="20" t="n"/>
      <c r="J44" s="21" t="n"/>
      <c r="K44" s="22" t="n"/>
      <c r="L44" s="19" t="n"/>
      <c r="M44" s="26">
        <f>IF(OR($A44="",$E44="",$F44="",$G44=""),"",IFERROR($E44*$F44*$G44,""))</f>
        <v/>
      </c>
      <c r="N44" s="26">
        <f>IF(OR($M44="",$H44=""),"",IFERROR($M44*$H44,""))</f>
        <v/>
      </c>
      <c r="O44" s="26">
        <f>IF(OR($A44="",$I44="",$J44=""),"",IFERROR($I44*$J44,""))</f>
        <v/>
      </c>
      <c r="P44" s="26">
        <f>IF(OR($O44="",$K44=""),"",IFERROR($O44*(1-$K44),""))</f>
        <v/>
      </c>
      <c r="Q44" s="27">
        <f>IF(OR($P44="",$N44=""),"",IFERROR($P44/$N44,""))</f>
        <v/>
      </c>
      <c r="R44" s="28">
        <f>IFERROR(IF(COUNTA($A44:$L44)=0,"",IF(OR($A44="",$B44="",$C44="",$D44="",$E44="",$F44="",$G44="",$H44="",$I44="",$J44="",$K44="",$L44=""),"Eingaben fehlen",IF($D44="Archiviert","Archiviert",IF($D44="Prüfen","Manuell prüfen",IF($M44&gt;Parameter!$B$10,"Abdeckung prüfen",IF(AND($M44&gt;=Parameter!$B$8,$Q44&gt;=Parameter!$B$9),"Geeignet",IF($M44&lt;Parameter!$B$8,"Abdeckung zu niedrig","Personalstunden zu niedrig"))))))),"Prüfen")</f>
        <v/>
      </c>
    </row>
    <row r="45">
      <c r="A45" s="19" t="n"/>
      <c r="B45" s="19" t="n"/>
      <c r="C45" s="19" t="n"/>
      <c r="D45" s="19" t="n"/>
      <c r="E45" s="20" t="n"/>
      <c r="F45" s="20" t="n"/>
      <c r="G45" s="21" t="n"/>
      <c r="H45" s="20" t="n"/>
      <c r="I45" s="20" t="n"/>
      <c r="J45" s="21" t="n"/>
      <c r="K45" s="22" t="n"/>
      <c r="L45" s="19" t="n"/>
      <c r="M45" s="23">
        <f>IF(OR($A45="",$E45="",$F45="",$G45=""),"",IFERROR($E45*$F45*$G45,""))</f>
        <v/>
      </c>
      <c r="N45" s="23">
        <f>IF(OR($M45="",$H45=""),"",IFERROR($M45*$H45,""))</f>
        <v/>
      </c>
      <c r="O45" s="23">
        <f>IF(OR($A45="",$I45="",$J45=""),"",IFERROR($I45*$J45,""))</f>
        <v/>
      </c>
      <c r="P45" s="23">
        <f>IF(OR($O45="",$K45=""),"",IFERROR($O45*(1-$K45),""))</f>
        <v/>
      </c>
      <c r="Q45" s="24">
        <f>IF(OR($P45="",$N45=""),"",IFERROR($P45/$N45,""))</f>
        <v/>
      </c>
      <c r="R45" s="25">
        <f>IFERROR(IF(COUNTA($A45:$L45)=0,"",IF(OR($A45="",$B45="",$C45="",$D45="",$E45="",$F45="",$G45="",$H45="",$I45="",$J45="",$K45="",$L45=""),"Eingaben fehlen",IF($D45="Archiviert","Archiviert",IF($D45="Prüfen","Manuell prüfen",IF($M45&gt;Parameter!$B$10,"Abdeckung prüfen",IF(AND($M45&gt;=Parameter!$B$8,$Q45&gt;=Parameter!$B$9),"Geeignet",IF($M45&lt;Parameter!$B$8,"Abdeckung zu niedrig","Personalstunden zu niedrig"))))))),"Prüfen")</f>
        <v/>
      </c>
    </row>
    <row r="46">
      <c r="A46" s="19" t="n"/>
      <c r="B46" s="19" t="n"/>
      <c r="C46" s="19" t="n"/>
      <c r="D46" s="19" t="n"/>
      <c r="E46" s="20" t="n"/>
      <c r="F46" s="20" t="n"/>
      <c r="G46" s="21" t="n"/>
      <c r="H46" s="20" t="n"/>
      <c r="I46" s="20" t="n"/>
      <c r="J46" s="21" t="n"/>
      <c r="K46" s="22" t="n"/>
      <c r="L46" s="19" t="n"/>
      <c r="M46" s="26">
        <f>IF(OR($A46="",$E46="",$F46="",$G46=""),"",IFERROR($E46*$F46*$G46,""))</f>
        <v/>
      </c>
      <c r="N46" s="26">
        <f>IF(OR($M46="",$H46=""),"",IFERROR($M46*$H46,""))</f>
        <v/>
      </c>
      <c r="O46" s="26">
        <f>IF(OR($A46="",$I46="",$J46=""),"",IFERROR($I46*$J46,""))</f>
        <v/>
      </c>
      <c r="P46" s="26">
        <f>IF(OR($O46="",$K46=""),"",IFERROR($O46*(1-$K46),""))</f>
        <v/>
      </c>
      <c r="Q46" s="27">
        <f>IF(OR($P46="",$N46=""),"",IFERROR($P46/$N46,""))</f>
        <v/>
      </c>
      <c r="R46" s="28">
        <f>IFERROR(IF(COUNTA($A46:$L46)=0,"",IF(OR($A46="",$B46="",$C46="",$D46="",$E46="",$F46="",$G46="",$H46="",$I46="",$J46="",$K46="",$L46=""),"Eingaben fehlen",IF($D46="Archiviert","Archiviert",IF($D46="Prüfen","Manuell prüfen",IF($M46&gt;Parameter!$B$10,"Abdeckung prüfen",IF(AND($M46&gt;=Parameter!$B$8,$Q46&gt;=Parameter!$B$9),"Geeignet",IF($M46&lt;Parameter!$B$8,"Abdeckung zu niedrig","Personalstunden zu niedrig"))))))),"Prüfen")</f>
        <v/>
      </c>
    </row>
    <row r="47">
      <c r="A47" s="19" t="n"/>
      <c r="B47" s="19" t="n"/>
      <c r="C47" s="19" t="n"/>
      <c r="D47" s="19" t="n"/>
      <c r="E47" s="20" t="n"/>
      <c r="F47" s="20" t="n"/>
      <c r="G47" s="21" t="n"/>
      <c r="H47" s="20" t="n"/>
      <c r="I47" s="20" t="n"/>
      <c r="J47" s="21" t="n"/>
      <c r="K47" s="22" t="n"/>
      <c r="L47" s="19" t="n"/>
      <c r="M47" s="23">
        <f>IF(OR($A47="",$E47="",$F47="",$G47=""),"",IFERROR($E47*$F47*$G47,""))</f>
        <v/>
      </c>
      <c r="N47" s="23">
        <f>IF(OR($M47="",$H47=""),"",IFERROR($M47*$H47,""))</f>
        <v/>
      </c>
      <c r="O47" s="23">
        <f>IF(OR($A47="",$I47="",$J47=""),"",IFERROR($I47*$J47,""))</f>
        <v/>
      </c>
      <c r="P47" s="23">
        <f>IF(OR($O47="",$K47=""),"",IFERROR($O47*(1-$K47),""))</f>
        <v/>
      </c>
      <c r="Q47" s="24">
        <f>IF(OR($P47="",$N47=""),"",IFERROR($P47/$N47,""))</f>
        <v/>
      </c>
      <c r="R47" s="25">
        <f>IFERROR(IF(COUNTA($A47:$L47)=0,"",IF(OR($A47="",$B47="",$C47="",$D47="",$E47="",$F47="",$G47="",$H47="",$I47="",$J47="",$K47="",$L47=""),"Eingaben fehlen",IF($D47="Archiviert","Archiviert",IF($D47="Prüfen","Manuell prüfen",IF($M47&gt;Parameter!$B$10,"Abdeckung prüfen",IF(AND($M47&gt;=Parameter!$B$8,$Q47&gt;=Parameter!$B$9),"Geeignet",IF($M47&lt;Parameter!$B$8,"Abdeckung zu niedrig","Personalstunden zu niedrig"))))))),"Prüfen")</f>
        <v/>
      </c>
    </row>
    <row r="48">
      <c r="A48" s="19" t="n"/>
      <c r="B48" s="19" t="n"/>
      <c r="C48" s="19" t="n"/>
      <c r="D48" s="19" t="n"/>
      <c r="E48" s="20" t="n"/>
      <c r="F48" s="20" t="n"/>
      <c r="G48" s="21" t="n"/>
      <c r="H48" s="20" t="n"/>
      <c r="I48" s="20" t="n"/>
      <c r="J48" s="21" t="n"/>
      <c r="K48" s="22" t="n"/>
      <c r="L48" s="19" t="n"/>
      <c r="M48" s="26">
        <f>IF(OR($A48="",$E48="",$F48="",$G48=""),"",IFERROR($E48*$F48*$G48,""))</f>
        <v/>
      </c>
      <c r="N48" s="26">
        <f>IF(OR($M48="",$H48=""),"",IFERROR($M48*$H48,""))</f>
        <v/>
      </c>
      <c r="O48" s="26">
        <f>IF(OR($A48="",$I48="",$J48=""),"",IFERROR($I48*$J48,""))</f>
        <v/>
      </c>
      <c r="P48" s="26">
        <f>IF(OR($O48="",$K48=""),"",IFERROR($O48*(1-$K48),""))</f>
        <v/>
      </c>
      <c r="Q48" s="27">
        <f>IF(OR($P48="",$N48=""),"",IFERROR($P48/$N48,""))</f>
        <v/>
      </c>
      <c r="R48" s="28">
        <f>IFERROR(IF(COUNTA($A48:$L48)=0,"",IF(OR($A48="",$B48="",$C48="",$D48="",$E48="",$F48="",$G48="",$H48="",$I48="",$J48="",$K48="",$L48=""),"Eingaben fehlen",IF($D48="Archiviert","Archiviert",IF($D48="Prüfen","Manuell prüfen",IF($M48&gt;Parameter!$B$10,"Abdeckung prüfen",IF(AND($M48&gt;=Parameter!$B$8,$Q48&gt;=Parameter!$B$9),"Geeignet",IF($M48&lt;Parameter!$B$8,"Abdeckung zu niedrig","Personalstunden zu niedrig"))))))),"Prüfen")</f>
        <v/>
      </c>
    </row>
    <row r="49">
      <c r="A49" s="19" t="n"/>
      <c r="B49" s="19" t="n"/>
      <c r="C49" s="19" t="n"/>
      <c r="D49" s="19" t="n"/>
      <c r="E49" s="20" t="n"/>
      <c r="F49" s="20" t="n"/>
      <c r="G49" s="21" t="n"/>
      <c r="H49" s="20" t="n"/>
      <c r="I49" s="20" t="n"/>
      <c r="J49" s="21" t="n"/>
      <c r="K49" s="22" t="n"/>
      <c r="L49" s="19" t="n"/>
      <c r="M49" s="23">
        <f>IF(OR($A49="",$E49="",$F49="",$G49=""),"",IFERROR($E49*$F49*$G49,""))</f>
        <v/>
      </c>
      <c r="N49" s="23">
        <f>IF(OR($M49="",$H49=""),"",IFERROR($M49*$H49,""))</f>
        <v/>
      </c>
      <c r="O49" s="23">
        <f>IF(OR($A49="",$I49="",$J49=""),"",IFERROR($I49*$J49,""))</f>
        <v/>
      </c>
      <c r="P49" s="23">
        <f>IF(OR($O49="",$K49=""),"",IFERROR($O49*(1-$K49),""))</f>
        <v/>
      </c>
      <c r="Q49" s="24">
        <f>IF(OR($P49="",$N49=""),"",IFERROR($P49/$N49,""))</f>
        <v/>
      </c>
      <c r="R49" s="25">
        <f>IFERROR(IF(COUNTA($A49:$L49)=0,"",IF(OR($A49="",$B49="",$C49="",$D49="",$E49="",$F49="",$G49="",$H49="",$I49="",$J49="",$K49="",$L49=""),"Eingaben fehlen",IF($D49="Archiviert","Archiviert",IF($D49="Prüfen","Manuell prüfen",IF($M49&gt;Parameter!$B$10,"Abdeckung prüfen",IF(AND($M49&gt;=Parameter!$B$8,$Q49&gt;=Parameter!$B$9),"Geeignet",IF($M49&lt;Parameter!$B$8,"Abdeckung zu niedrig","Personalstunden zu niedrig"))))))),"Prüfen")</f>
        <v/>
      </c>
    </row>
    <row r="50">
      <c r="A50" s="19" t="n"/>
      <c r="B50" s="19" t="n"/>
      <c r="C50" s="19" t="n"/>
      <c r="D50" s="19" t="n"/>
      <c r="E50" s="20" t="n"/>
      <c r="F50" s="20" t="n"/>
      <c r="G50" s="21" t="n"/>
      <c r="H50" s="20" t="n"/>
      <c r="I50" s="20" t="n"/>
      <c r="J50" s="21" t="n"/>
      <c r="K50" s="22" t="n"/>
      <c r="L50" s="19" t="n"/>
      <c r="M50" s="26">
        <f>IF(OR($A50="",$E50="",$F50="",$G50=""),"",IFERROR($E50*$F50*$G50,""))</f>
        <v/>
      </c>
      <c r="N50" s="26">
        <f>IF(OR($M50="",$H50=""),"",IFERROR($M50*$H50,""))</f>
        <v/>
      </c>
      <c r="O50" s="26">
        <f>IF(OR($A50="",$I50="",$J50=""),"",IFERROR($I50*$J50,""))</f>
        <v/>
      </c>
      <c r="P50" s="26">
        <f>IF(OR($O50="",$K50=""),"",IFERROR($O50*(1-$K50),""))</f>
        <v/>
      </c>
      <c r="Q50" s="27">
        <f>IF(OR($P50="",$N50=""),"",IFERROR($P50/$N50,""))</f>
        <v/>
      </c>
      <c r="R50" s="28">
        <f>IFERROR(IF(COUNTA($A50:$L50)=0,"",IF(OR($A50="",$B50="",$C50="",$D50="",$E50="",$F50="",$G50="",$H50="",$I50="",$J50="",$K50="",$L50=""),"Eingaben fehlen",IF($D50="Archiviert","Archiviert",IF($D50="Prüfen","Manuell prüfen",IF($M50&gt;Parameter!$B$10,"Abdeckung prüfen",IF(AND($M50&gt;=Parameter!$B$8,$Q50&gt;=Parameter!$B$9),"Geeignet",IF($M50&lt;Parameter!$B$8,"Abdeckung zu niedrig","Personalstunden zu niedrig"))))))),"Prüfen")</f>
        <v/>
      </c>
    </row>
    <row r="51">
      <c r="A51" s="19" t="n"/>
      <c r="B51" s="19" t="n"/>
      <c r="C51" s="19" t="n"/>
      <c r="D51" s="19" t="n"/>
      <c r="E51" s="20" t="n"/>
      <c r="F51" s="20" t="n"/>
      <c r="G51" s="21" t="n"/>
      <c r="H51" s="20" t="n"/>
      <c r="I51" s="20" t="n"/>
      <c r="J51" s="21" t="n"/>
      <c r="K51" s="22" t="n"/>
      <c r="L51" s="19" t="n"/>
      <c r="M51" s="23">
        <f>IF(OR($A51="",$E51="",$F51="",$G51=""),"",IFERROR($E51*$F51*$G51,""))</f>
        <v/>
      </c>
      <c r="N51" s="23">
        <f>IF(OR($M51="",$H51=""),"",IFERROR($M51*$H51,""))</f>
        <v/>
      </c>
      <c r="O51" s="23">
        <f>IF(OR($A51="",$I51="",$J51=""),"",IFERROR($I51*$J51,""))</f>
        <v/>
      </c>
      <c r="P51" s="23">
        <f>IF(OR($O51="",$K51=""),"",IFERROR($O51*(1-$K51),""))</f>
        <v/>
      </c>
      <c r="Q51" s="24">
        <f>IF(OR($P51="",$N51=""),"",IFERROR($P51/$N51,""))</f>
        <v/>
      </c>
      <c r="R51" s="25">
        <f>IFERROR(IF(COUNTA($A51:$L51)=0,"",IF(OR($A51="",$B51="",$C51="",$D51="",$E51="",$F51="",$G51="",$H51="",$I51="",$J51="",$K51="",$L51=""),"Eingaben fehlen",IF($D51="Archiviert","Archiviert",IF($D51="Prüfen","Manuell prüfen",IF($M51&gt;Parameter!$B$10,"Abdeckung prüfen",IF(AND($M51&gt;=Parameter!$B$8,$Q51&gt;=Parameter!$B$9),"Geeignet",IF($M51&lt;Parameter!$B$8,"Abdeckung zu niedrig","Personalstunden zu niedrig"))))))),"Prüfen")</f>
        <v/>
      </c>
    </row>
    <row r="52">
      <c r="A52" s="19" t="n"/>
      <c r="B52" s="19" t="n"/>
      <c r="C52" s="19" t="n"/>
      <c r="D52" s="19" t="n"/>
      <c r="E52" s="20" t="n"/>
      <c r="F52" s="20" t="n"/>
      <c r="G52" s="21" t="n"/>
      <c r="H52" s="20" t="n"/>
      <c r="I52" s="20" t="n"/>
      <c r="J52" s="21" t="n"/>
      <c r="K52" s="22" t="n"/>
      <c r="L52" s="19" t="n"/>
      <c r="M52" s="26">
        <f>IF(OR($A52="",$E52="",$F52="",$G52=""),"",IFERROR($E52*$F52*$G52,""))</f>
        <v/>
      </c>
      <c r="N52" s="26">
        <f>IF(OR($M52="",$H52=""),"",IFERROR($M52*$H52,""))</f>
        <v/>
      </c>
      <c r="O52" s="26">
        <f>IF(OR($A52="",$I52="",$J52=""),"",IFERROR($I52*$J52,""))</f>
        <v/>
      </c>
      <c r="P52" s="26">
        <f>IF(OR($O52="",$K52=""),"",IFERROR($O52*(1-$K52),""))</f>
        <v/>
      </c>
      <c r="Q52" s="27">
        <f>IF(OR($P52="",$N52=""),"",IFERROR($P52/$N52,""))</f>
        <v/>
      </c>
      <c r="R52" s="28">
        <f>IFERROR(IF(COUNTA($A52:$L52)=0,"",IF(OR($A52="",$B52="",$C52="",$D52="",$E52="",$F52="",$G52="",$H52="",$I52="",$J52="",$K52="",$L52=""),"Eingaben fehlen",IF($D52="Archiviert","Archiviert",IF($D52="Prüfen","Manuell prüfen",IF($M52&gt;Parameter!$B$10,"Abdeckung prüfen",IF(AND($M52&gt;=Parameter!$B$8,$Q52&gt;=Parameter!$B$9),"Geeignet",IF($M52&lt;Parameter!$B$8,"Abdeckung zu niedrig","Personalstunden zu niedrig"))))))),"Prüfen")</f>
        <v/>
      </c>
    </row>
    <row r="53">
      <c r="A53" s="19" t="n"/>
      <c r="B53" s="19" t="n"/>
      <c r="C53" s="19" t="n"/>
      <c r="D53" s="19" t="n"/>
      <c r="E53" s="20" t="n"/>
      <c r="F53" s="20" t="n"/>
      <c r="G53" s="21" t="n"/>
      <c r="H53" s="20" t="n"/>
      <c r="I53" s="20" t="n"/>
      <c r="J53" s="21" t="n"/>
      <c r="K53" s="22" t="n"/>
      <c r="L53" s="19" t="n"/>
      <c r="M53" s="23">
        <f>IF(OR($A53="",$E53="",$F53="",$G53=""),"",IFERROR($E53*$F53*$G53,""))</f>
        <v/>
      </c>
      <c r="N53" s="23">
        <f>IF(OR($M53="",$H53=""),"",IFERROR($M53*$H53,""))</f>
        <v/>
      </c>
      <c r="O53" s="23">
        <f>IF(OR($A53="",$I53="",$J53=""),"",IFERROR($I53*$J53,""))</f>
        <v/>
      </c>
      <c r="P53" s="23">
        <f>IF(OR($O53="",$K53=""),"",IFERROR($O53*(1-$K53),""))</f>
        <v/>
      </c>
      <c r="Q53" s="24">
        <f>IF(OR($P53="",$N53=""),"",IFERROR($P53/$N53,""))</f>
        <v/>
      </c>
      <c r="R53" s="25">
        <f>IFERROR(IF(COUNTA($A53:$L53)=0,"",IF(OR($A53="",$B53="",$C53="",$D53="",$E53="",$F53="",$G53="",$H53="",$I53="",$J53="",$K53="",$L53=""),"Eingaben fehlen",IF($D53="Archiviert","Archiviert",IF($D53="Prüfen","Manuell prüfen",IF($M53&gt;Parameter!$B$10,"Abdeckung prüfen",IF(AND($M53&gt;=Parameter!$B$8,$Q53&gt;=Parameter!$B$9),"Geeignet",IF($M53&lt;Parameter!$B$8,"Abdeckung zu niedrig","Personalstunden zu niedrig"))))))),"Prüfen")</f>
        <v/>
      </c>
    </row>
    <row r="54">
      <c r="A54" s="19" t="n"/>
      <c r="B54" s="19" t="n"/>
      <c r="C54" s="19" t="n"/>
      <c r="D54" s="19" t="n"/>
      <c r="E54" s="20" t="n"/>
      <c r="F54" s="20" t="n"/>
      <c r="G54" s="21" t="n"/>
      <c r="H54" s="20" t="n"/>
      <c r="I54" s="20" t="n"/>
      <c r="J54" s="21" t="n"/>
      <c r="K54" s="22" t="n"/>
      <c r="L54" s="19" t="n"/>
      <c r="M54" s="26">
        <f>IF(OR($A54="",$E54="",$F54="",$G54=""),"",IFERROR($E54*$F54*$G54,""))</f>
        <v/>
      </c>
      <c r="N54" s="26">
        <f>IF(OR($M54="",$H54=""),"",IFERROR($M54*$H54,""))</f>
        <v/>
      </c>
      <c r="O54" s="26">
        <f>IF(OR($A54="",$I54="",$J54=""),"",IFERROR($I54*$J54,""))</f>
        <v/>
      </c>
      <c r="P54" s="26">
        <f>IF(OR($O54="",$K54=""),"",IFERROR($O54*(1-$K54),""))</f>
        <v/>
      </c>
      <c r="Q54" s="27">
        <f>IF(OR($P54="",$N54=""),"",IFERROR($P54/$N54,""))</f>
        <v/>
      </c>
      <c r="R54" s="28">
        <f>IFERROR(IF(COUNTA($A54:$L54)=0,"",IF(OR($A54="",$B54="",$C54="",$D54="",$E54="",$F54="",$G54="",$H54="",$I54="",$J54="",$K54="",$L54=""),"Eingaben fehlen",IF($D54="Archiviert","Archiviert",IF($D54="Prüfen","Manuell prüfen",IF($M54&gt;Parameter!$B$10,"Abdeckung prüfen",IF(AND($M54&gt;=Parameter!$B$8,$Q54&gt;=Parameter!$B$9),"Geeignet",IF($M54&lt;Parameter!$B$8,"Abdeckung zu niedrig","Personalstunden zu niedrig"))))))),"Prüfen")</f>
        <v/>
      </c>
    </row>
    <row r="55">
      <c r="A55" s="19" t="n"/>
      <c r="B55" s="19" t="n"/>
      <c r="C55" s="19" t="n"/>
      <c r="D55" s="19" t="n"/>
      <c r="E55" s="20" t="n"/>
      <c r="F55" s="20" t="n"/>
      <c r="G55" s="21" t="n"/>
      <c r="H55" s="20" t="n"/>
      <c r="I55" s="20" t="n"/>
      <c r="J55" s="21" t="n"/>
      <c r="K55" s="22" t="n"/>
      <c r="L55" s="19" t="n"/>
      <c r="M55" s="23">
        <f>IF(OR($A55="",$E55="",$F55="",$G55=""),"",IFERROR($E55*$F55*$G55,""))</f>
        <v/>
      </c>
      <c r="N55" s="23">
        <f>IF(OR($M55="",$H55=""),"",IFERROR($M55*$H55,""))</f>
        <v/>
      </c>
      <c r="O55" s="23">
        <f>IF(OR($A55="",$I55="",$J55=""),"",IFERROR($I55*$J55,""))</f>
        <v/>
      </c>
      <c r="P55" s="23">
        <f>IF(OR($O55="",$K55=""),"",IFERROR($O55*(1-$K55),""))</f>
        <v/>
      </c>
      <c r="Q55" s="24">
        <f>IF(OR($P55="",$N55=""),"",IFERROR($P55/$N55,""))</f>
        <v/>
      </c>
      <c r="R55" s="25">
        <f>IFERROR(IF(COUNTA($A55:$L55)=0,"",IF(OR($A55="",$B55="",$C55="",$D55="",$E55="",$F55="",$G55="",$H55="",$I55="",$J55="",$K55="",$L55=""),"Eingaben fehlen",IF($D55="Archiviert","Archiviert",IF($D55="Prüfen","Manuell prüfen",IF($M55&gt;Parameter!$B$10,"Abdeckung prüfen",IF(AND($M55&gt;=Parameter!$B$8,$Q55&gt;=Parameter!$B$9),"Geeignet",IF($M55&lt;Parameter!$B$8,"Abdeckung zu niedrig","Personalstunden zu niedrig"))))))),"Prüfen")</f>
        <v/>
      </c>
    </row>
    <row r="56">
      <c r="A56" s="19" t="n"/>
      <c r="B56" s="19" t="n"/>
      <c r="C56" s="19" t="n"/>
      <c r="D56" s="19" t="n"/>
      <c r="E56" s="20" t="n"/>
      <c r="F56" s="20" t="n"/>
      <c r="G56" s="21" t="n"/>
      <c r="H56" s="20" t="n"/>
      <c r="I56" s="20" t="n"/>
      <c r="J56" s="21" t="n"/>
      <c r="K56" s="22" t="n"/>
      <c r="L56" s="19" t="n"/>
      <c r="M56" s="26">
        <f>IF(OR($A56="",$E56="",$F56="",$G56=""),"",IFERROR($E56*$F56*$G56,""))</f>
        <v/>
      </c>
      <c r="N56" s="26">
        <f>IF(OR($M56="",$H56=""),"",IFERROR($M56*$H56,""))</f>
        <v/>
      </c>
      <c r="O56" s="26">
        <f>IF(OR($A56="",$I56="",$J56=""),"",IFERROR($I56*$J56,""))</f>
        <v/>
      </c>
      <c r="P56" s="26">
        <f>IF(OR($O56="",$K56=""),"",IFERROR($O56*(1-$K56),""))</f>
        <v/>
      </c>
      <c r="Q56" s="27">
        <f>IF(OR($P56="",$N56=""),"",IFERROR($P56/$N56,""))</f>
        <v/>
      </c>
      <c r="R56" s="28">
        <f>IFERROR(IF(COUNTA($A56:$L56)=0,"",IF(OR($A56="",$B56="",$C56="",$D56="",$E56="",$F56="",$G56="",$H56="",$I56="",$J56="",$K56="",$L56=""),"Eingaben fehlen",IF($D56="Archiviert","Archiviert",IF($D56="Prüfen","Manuell prüfen",IF($M56&gt;Parameter!$B$10,"Abdeckung prüfen",IF(AND($M56&gt;=Parameter!$B$8,$Q56&gt;=Parameter!$B$9),"Geeignet",IF($M56&lt;Parameter!$B$8,"Abdeckung zu niedrig","Personalstunden zu niedrig"))))))),"Prüfen")</f>
        <v/>
      </c>
    </row>
    <row r="57">
      <c r="A57" s="19" t="n"/>
      <c r="B57" s="19" t="n"/>
      <c r="C57" s="19" t="n"/>
      <c r="D57" s="19" t="n"/>
      <c r="E57" s="20" t="n"/>
      <c r="F57" s="20" t="n"/>
      <c r="G57" s="21" t="n"/>
      <c r="H57" s="20" t="n"/>
      <c r="I57" s="20" t="n"/>
      <c r="J57" s="21" t="n"/>
      <c r="K57" s="22" t="n"/>
      <c r="L57" s="19" t="n"/>
      <c r="M57" s="23">
        <f>IF(OR($A57="",$E57="",$F57="",$G57=""),"",IFERROR($E57*$F57*$G57,""))</f>
        <v/>
      </c>
      <c r="N57" s="23">
        <f>IF(OR($M57="",$H57=""),"",IFERROR($M57*$H57,""))</f>
        <v/>
      </c>
      <c r="O57" s="23">
        <f>IF(OR($A57="",$I57="",$J57=""),"",IFERROR($I57*$J57,""))</f>
        <v/>
      </c>
      <c r="P57" s="23">
        <f>IF(OR($O57="",$K57=""),"",IFERROR($O57*(1-$K57),""))</f>
        <v/>
      </c>
      <c r="Q57" s="24">
        <f>IF(OR($P57="",$N57=""),"",IFERROR($P57/$N57,""))</f>
        <v/>
      </c>
      <c r="R57" s="25">
        <f>IFERROR(IF(COUNTA($A57:$L57)=0,"",IF(OR($A57="",$B57="",$C57="",$D57="",$E57="",$F57="",$G57="",$H57="",$I57="",$J57="",$K57="",$L57=""),"Eingaben fehlen",IF($D57="Archiviert","Archiviert",IF($D57="Prüfen","Manuell prüfen",IF($M57&gt;Parameter!$B$10,"Abdeckung prüfen",IF(AND($M57&gt;=Parameter!$B$8,$Q57&gt;=Parameter!$B$9),"Geeignet",IF($M57&lt;Parameter!$B$8,"Abdeckung zu niedrig","Personalstunden zu niedrig"))))))),"Prüfen")</f>
        <v/>
      </c>
    </row>
    <row r="58">
      <c r="A58" s="19" t="n"/>
      <c r="B58" s="19" t="n"/>
      <c r="C58" s="19" t="n"/>
      <c r="D58" s="19" t="n"/>
      <c r="E58" s="20" t="n"/>
      <c r="F58" s="20" t="n"/>
      <c r="G58" s="21" t="n"/>
      <c r="H58" s="20" t="n"/>
      <c r="I58" s="20" t="n"/>
      <c r="J58" s="21" t="n"/>
      <c r="K58" s="22" t="n"/>
      <c r="L58" s="19" t="n"/>
      <c r="M58" s="26">
        <f>IF(OR($A58="",$E58="",$F58="",$G58=""),"",IFERROR($E58*$F58*$G58,""))</f>
        <v/>
      </c>
      <c r="N58" s="26">
        <f>IF(OR($M58="",$H58=""),"",IFERROR($M58*$H58,""))</f>
        <v/>
      </c>
      <c r="O58" s="26">
        <f>IF(OR($A58="",$I58="",$J58=""),"",IFERROR($I58*$J58,""))</f>
        <v/>
      </c>
      <c r="P58" s="26">
        <f>IF(OR($O58="",$K58=""),"",IFERROR($O58*(1-$K58),""))</f>
        <v/>
      </c>
      <c r="Q58" s="27">
        <f>IF(OR($P58="",$N58=""),"",IFERROR($P58/$N58,""))</f>
        <v/>
      </c>
      <c r="R58" s="28">
        <f>IFERROR(IF(COUNTA($A58:$L58)=0,"",IF(OR($A58="",$B58="",$C58="",$D58="",$E58="",$F58="",$G58="",$H58="",$I58="",$J58="",$K58="",$L58=""),"Eingaben fehlen",IF($D58="Archiviert","Archiviert",IF($D58="Prüfen","Manuell prüfen",IF($M58&gt;Parameter!$B$10,"Abdeckung prüfen",IF(AND($M58&gt;=Parameter!$B$8,$Q58&gt;=Parameter!$B$9),"Geeignet",IF($M58&lt;Parameter!$B$8,"Abdeckung zu niedrig","Personalstunden zu niedrig"))))))),"Prüfen")</f>
        <v/>
      </c>
    </row>
    <row r="59">
      <c r="A59" s="19" t="n"/>
      <c r="B59" s="19" t="n"/>
      <c r="C59" s="19" t="n"/>
      <c r="D59" s="19" t="n"/>
      <c r="E59" s="20" t="n"/>
      <c r="F59" s="20" t="n"/>
      <c r="G59" s="21" t="n"/>
      <c r="H59" s="20" t="n"/>
      <c r="I59" s="20" t="n"/>
      <c r="J59" s="21" t="n"/>
      <c r="K59" s="22" t="n"/>
      <c r="L59" s="19" t="n"/>
      <c r="M59" s="23">
        <f>IF(OR($A59="",$E59="",$F59="",$G59=""),"",IFERROR($E59*$F59*$G59,""))</f>
        <v/>
      </c>
      <c r="N59" s="23">
        <f>IF(OR($M59="",$H59=""),"",IFERROR($M59*$H59,""))</f>
        <v/>
      </c>
      <c r="O59" s="23">
        <f>IF(OR($A59="",$I59="",$J59=""),"",IFERROR($I59*$J59,""))</f>
        <v/>
      </c>
      <c r="P59" s="23">
        <f>IF(OR($O59="",$K59=""),"",IFERROR($O59*(1-$K59),""))</f>
        <v/>
      </c>
      <c r="Q59" s="24">
        <f>IF(OR($P59="",$N59=""),"",IFERROR($P59/$N59,""))</f>
        <v/>
      </c>
      <c r="R59" s="25">
        <f>IFERROR(IF(COUNTA($A59:$L59)=0,"",IF(OR($A59="",$B59="",$C59="",$D59="",$E59="",$F59="",$G59="",$H59="",$I59="",$J59="",$K59="",$L59=""),"Eingaben fehlen",IF($D59="Archiviert","Archiviert",IF($D59="Prüfen","Manuell prüfen",IF($M59&gt;Parameter!$B$10,"Abdeckung prüfen",IF(AND($M59&gt;=Parameter!$B$8,$Q59&gt;=Parameter!$B$9),"Geeignet",IF($M59&lt;Parameter!$B$8,"Abdeckung zu niedrig","Personalstunden zu niedrig"))))))),"Prüfen")</f>
        <v/>
      </c>
    </row>
    <row r="60">
      <c r="A60" s="19" t="n"/>
      <c r="B60" s="19" t="n"/>
      <c r="C60" s="19" t="n"/>
      <c r="D60" s="19" t="n"/>
      <c r="E60" s="20" t="n"/>
      <c r="F60" s="20" t="n"/>
      <c r="G60" s="21" t="n"/>
      <c r="H60" s="20" t="n"/>
      <c r="I60" s="20" t="n"/>
      <c r="J60" s="21" t="n"/>
      <c r="K60" s="22" t="n"/>
      <c r="L60" s="19" t="n"/>
      <c r="M60" s="26">
        <f>IF(OR($A60="",$E60="",$F60="",$G60=""),"",IFERROR($E60*$F60*$G60,""))</f>
        <v/>
      </c>
      <c r="N60" s="26">
        <f>IF(OR($M60="",$H60=""),"",IFERROR($M60*$H60,""))</f>
        <v/>
      </c>
      <c r="O60" s="26">
        <f>IF(OR($A60="",$I60="",$J60=""),"",IFERROR($I60*$J60,""))</f>
        <v/>
      </c>
      <c r="P60" s="26">
        <f>IF(OR($O60="",$K60=""),"",IFERROR($O60*(1-$K60),""))</f>
        <v/>
      </c>
      <c r="Q60" s="27">
        <f>IF(OR($P60="",$N60=""),"",IFERROR($P60/$N60,""))</f>
        <v/>
      </c>
      <c r="R60" s="28">
        <f>IFERROR(IF(COUNTA($A60:$L60)=0,"",IF(OR($A60="",$B60="",$C60="",$D60="",$E60="",$F60="",$G60="",$H60="",$I60="",$J60="",$K60="",$L60=""),"Eingaben fehlen",IF($D60="Archiviert","Archiviert",IF($D60="Prüfen","Manuell prüfen",IF($M60&gt;Parameter!$B$10,"Abdeckung prüfen",IF(AND($M60&gt;=Parameter!$B$8,$Q60&gt;=Parameter!$B$9),"Geeignet",IF($M60&lt;Parameter!$B$8,"Abdeckung zu niedrig","Personalstunden zu niedrig"))))))),"Prüfen")</f>
        <v/>
      </c>
    </row>
    <row r="61">
      <c r="A61" s="19" t="n"/>
      <c r="B61" s="19" t="n"/>
      <c r="C61" s="19" t="n"/>
      <c r="D61" s="19" t="n"/>
      <c r="E61" s="20" t="n"/>
      <c r="F61" s="20" t="n"/>
      <c r="G61" s="21" t="n"/>
      <c r="H61" s="20" t="n"/>
      <c r="I61" s="20" t="n"/>
      <c r="J61" s="21" t="n"/>
      <c r="K61" s="22" t="n"/>
      <c r="L61" s="19" t="n"/>
      <c r="M61" s="23">
        <f>IF(OR($A61="",$E61="",$F61="",$G61=""),"",IFERROR($E61*$F61*$G61,""))</f>
        <v/>
      </c>
      <c r="N61" s="23">
        <f>IF(OR($M61="",$H61=""),"",IFERROR($M61*$H61,""))</f>
        <v/>
      </c>
      <c r="O61" s="23">
        <f>IF(OR($A61="",$I61="",$J61=""),"",IFERROR($I61*$J61,""))</f>
        <v/>
      </c>
      <c r="P61" s="23">
        <f>IF(OR($O61="",$K61=""),"",IFERROR($O61*(1-$K61),""))</f>
        <v/>
      </c>
      <c r="Q61" s="24">
        <f>IF(OR($P61="",$N61=""),"",IFERROR($P61/$N61,""))</f>
        <v/>
      </c>
      <c r="R61" s="25">
        <f>IFERROR(IF(COUNTA($A61:$L61)=0,"",IF(OR($A61="",$B61="",$C61="",$D61="",$E61="",$F61="",$G61="",$H61="",$I61="",$J61="",$K61="",$L61=""),"Eingaben fehlen",IF($D61="Archiviert","Archiviert",IF($D61="Prüfen","Manuell prüfen",IF($M61&gt;Parameter!$B$10,"Abdeckung prüfen",IF(AND($M61&gt;=Parameter!$B$8,$Q61&gt;=Parameter!$B$9),"Geeignet",IF($M61&lt;Parameter!$B$8,"Abdeckung zu niedrig","Personalstunden zu niedrig"))))))),"Prüfen")</f>
        <v/>
      </c>
    </row>
    <row r="62">
      <c r="A62" s="19" t="n"/>
      <c r="B62" s="19" t="n"/>
      <c r="C62" s="19" t="n"/>
      <c r="D62" s="19" t="n"/>
      <c r="E62" s="20" t="n"/>
      <c r="F62" s="20" t="n"/>
      <c r="G62" s="21" t="n"/>
      <c r="H62" s="20" t="n"/>
      <c r="I62" s="20" t="n"/>
      <c r="J62" s="21" t="n"/>
      <c r="K62" s="22" t="n"/>
      <c r="L62" s="19" t="n"/>
      <c r="M62" s="26">
        <f>IF(OR($A62="",$E62="",$F62="",$G62=""),"",IFERROR($E62*$F62*$G62,""))</f>
        <v/>
      </c>
      <c r="N62" s="26">
        <f>IF(OR($M62="",$H62=""),"",IFERROR($M62*$H62,""))</f>
        <v/>
      </c>
      <c r="O62" s="26">
        <f>IF(OR($A62="",$I62="",$J62=""),"",IFERROR($I62*$J62,""))</f>
        <v/>
      </c>
      <c r="P62" s="26">
        <f>IF(OR($O62="",$K62=""),"",IFERROR($O62*(1-$K62),""))</f>
        <v/>
      </c>
      <c r="Q62" s="27">
        <f>IF(OR($P62="",$N62=""),"",IFERROR($P62/$N62,""))</f>
        <v/>
      </c>
      <c r="R62" s="28">
        <f>IFERROR(IF(COUNTA($A62:$L62)=0,"",IF(OR($A62="",$B62="",$C62="",$D62="",$E62="",$F62="",$G62="",$H62="",$I62="",$J62="",$K62="",$L62=""),"Eingaben fehlen",IF($D62="Archiviert","Archiviert",IF($D62="Prüfen","Manuell prüfen",IF($M62&gt;Parameter!$B$10,"Abdeckung prüfen",IF(AND($M62&gt;=Parameter!$B$8,$Q62&gt;=Parameter!$B$9),"Geeignet",IF($M62&lt;Parameter!$B$8,"Abdeckung zu niedrig","Personalstunden zu niedrig"))))))),"Prüfen")</f>
        <v/>
      </c>
    </row>
    <row r="63">
      <c r="A63" s="19" t="n"/>
      <c r="B63" s="19" t="n"/>
      <c r="C63" s="19" t="n"/>
      <c r="D63" s="19" t="n"/>
      <c r="E63" s="20" t="n"/>
      <c r="F63" s="20" t="n"/>
      <c r="G63" s="21" t="n"/>
      <c r="H63" s="20" t="n"/>
      <c r="I63" s="20" t="n"/>
      <c r="J63" s="21" t="n"/>
      <c r="K63" s="22" t="n"/>
      <c r="L63" s="19" t="n"/>
      <c r="M63" s="23">
        <f>IF(OR($A63="",$E63="",$F63="",$G63=""),"",IFERROR($E63*$F63*$G63,""))</f>
        <v/>
      </c>
      <c r="N63" s="23">
        <f>IF(OR($M63="",$H63=""),"",IFERROR($M63*$H63,""))</f>
        <v/>
      </c>
      <c r="O63" s="23">
        <f>IF(OR($A63="",$I63="",$J63=""),"",IFERROR($I63*$J63,""))</f>
        <v/>
      </c>
      <c r="P63" s="23">
        <f>IF(OR($O63="",$K63=""),"",IFERROR($O63*(1-$K63),""))</f>
        <v/>
      </c>
      <c r="Q63" s="24">
        <f>IF(OR($P63="",$N63=""),"",IFERROR($P63/$N63,""))</f>
        <v/>
      </c>
      <c r="R63" s="25">
        <f>IFERROR(IF(COUNTA($A63:$L63)=0,"",IF(OR($A63="",$B63="",$C63="",$D63="",$E63="",$F63="",$G63="",$H63="",$I63="",$J63="",$K63="",$L63=""),"Eingaben fehlen",IF($D63="Archiviert","Archiviert",IF($D63="Prüfen","Manuell prüfen",IF($M63&gt;Parameter!$B$10,"Abdeckung prüfen",IF(AND($M63&gt;=Parameter!$B$8,$Q63&gt;=Parameter!$B$9),"Geeignet",IF($M63&lt;Parameter!$B$8,"Abdeckung zu niedrig","Personalstunden zu niedrig"))))))),"Prüfen")</f>
        <v/>
      </c>
    </row>
    <row r="64">
      <c r="A64" s="19" t="n"/>
      <c r="B64" s="19" t="n"/>
      <c r="C64" s="19" t="n"/>
      <c r="D64" s="19" t="n"/>
      <c r="E64" s="20" t="n"/>
      <c r="F64" s="20" t="n"/>
      <c r="G64" s="21" t="n"/>
      <c r="H64" s="20" t="n"/>
      <c r="I64" s="20" t="n"/>
      <c r="J64" s="21" t="n"/>
      <c r="K64" s="22" t="n"/>
      <c r="L64" s="19" t="n"/>
      <c r="M64" s="26">
        <f>IF(OR($A64="",$E64="",$F64="",$G64=""),"",IFERROR($E64*$F64*$G64,""))</f>
        <v/>
      </c>
      <c r="N64" s="26">
        <f>IF(OR($M64="",$H64=""),"",IFERROR($M64*$H64,""))</f>
        <v/>
      </c>
      <c r="O64" s="26">
        <f>IF(OR($A64="",$I64="",$J64=""),"",IFERROR($I64*$J64,""))</f>
        <v/>
      </c>
      <c r="P64" s="26">
        <f>IF(OR($O64="",$K64=""),"",IFERROR($O64*(1-$K64),""))</f>
        <v/>
      </c>
      <c r="Q64" s="27">
        <f>IF(OR($P64="",$N64=""),"",IFERROR($P64/$N64,""))</f>
        <v/>
      </c>
      <c r="R64" s="28">
        <f>IFERROR(IF(COUNTA($A64:$L64)=0,"",IF(OR($A64="",$B64="",$C64="",$D64="",$E64="",$F64="",$G64="",$H64="",$I64="",$J64="",$K64="",$L64=""),"Eingaben fehlen",IF($D64="Archiviert","Archiviert",IF($D64="Prüfen","Manuell prüfen",IF($M64&gt;Parameter!$B$10,"Abdeckung prüfen",IF(AND($M64&gt;=Parameter!$B$8,$Q64&gt;=Parameter!$B$9),"Geeignet",IF($M64&lt;Parameter!$B$8,"Abdeckung zu niedrig","Personalstunden zu niedrig"))))))),"Prüfen")</f>
        <v/>
      </c>
    </row>
    <row r="65">
      <c r="A65" s="19" t="n"/>
      <c r="B65" s="19" t="n"/>
      <c r="C65" s="19" t="n"/>
      <c r="D65" s="19" t="n"/>
      <c r="E65" s="20" t="n"/>
      <c r="F65" s="20" t="n"/>
      <c r="G65" s="21" t="n"/>
      <c r="H65" s="20" t="n"/>
      <c r="I65" s="20" t="n"/>
      <c r="J65" s="21" t="n"/>
      <c r="K65" s="22" t="n"/>
      <c r="L65" s="19" t="n"/>
      <c r="M65" s="23">
        <f>IF(OR($A65="",$E65="",$F65="",$G65=""),"",IFERROR($E65*$F65*$G65,""))</f>
        <v/>
      </c>
      <c r="N65" s="23">
        <f>IF(OR($M65="",$H65=""),"",IFERROR($M65*$H65,""))</f>
        <v/>
      </c>
      <c r="O65" s="23">
        <f>IF(OR($A65="",$I65="",$J65=""),"",IFERROR($I65*$J65,""))</f>
        <v/>
      </c>
      <c r="P65" s="23">
        <f>IF(OR($O65="",$K65=""),"",IFERROR($O65*(1-$K65),""))</f>
        <v/>
      </c>
      <c r="Q65" s="24">
        <f>IF(OR($P65="",$N65=""),"",IFERROR($P65/$N65,""))</f>
        <v/>
      </c>
      <c r="R65" s="25">
        <f>IFERROR(IF(COUNTA($A65:$L65)=0,"",IF(OR($A65="",$B65="",$C65="",$D65="",$E65="",$F65="",$G65="",$H65="",$I65="",$J65="",$K65="",$L65=""),"Eingaben fehlen",IF($D65="Archiviert","Archiviert",IF($D65="Prüfen","Manuell prüfen",IF($M65&gt;Parameter!$B$10,"Abdeckung prüfen",IF(AND($M65&gt;=Parameter!$B$8,$Q65&gt;=Parameter!$B$9),"Geeignet",IF($M65&lt;Parameter!$B$8,"Abdeckung zu niedrig","Personalstunden zu niedrig"))))))),"Prüfen")</f>
        <v/>
      </c>
    </row>
    <row r="66">
      <c r="A66" s="19" t="n"/>
      <c r="B66" s="19" t="n"/>
      <c r="C66" s="19" t="n"/>
      <c r="D66" s="19" t="n"/>
      <c r="E66" s="20" t="n"/>
      <c r="F66" s="20" t="n"/>
      <c r="G66" s="21" t="n"/>
      <c r="H66" s="20" t="n"/>
      <c r="I66" s="20" t="n"/>
      <c r="J66" s="21" t="n"/>
      <c r="K66" s="22" t="n"/>
      <c r="L66" s="19" t="n"/>
      <c r="M66" s="26">
        <f>IF(OR($A66="",$E66="",$F66="",$G66=""),"",IFERROR($E66*$F66*$G66,""))</f>
        <v/>
      </c>
      <c r="N66" s="26">
        <f>IF(OR($M66="",$H66=""),"",IFERROR($M66*$H66,""))</f>
        <v/>
      </c>
      <c r="O66" s="26">
        <f>IF(OR($A66="",$I66="",$J66=""),"",IFERROR($I66*$J66,""))</f>
        <v/>
      </c>
      <c r="P66" s="26">
        <f>IF(OR($O66="",$K66=""),"",IFERROR($O66*(1-$K66),""))</f>
        <v/>
      </c>
      <c r="Q66" s="27">
        <f>IF(OR($P66="",$N66=""),"",IFERROR($P66/$N66,""))</f>
        <v/>
      </c>
      <c r="R66" s="28">
        <f>IFERROR(IF(COUNTA($A66:$L66)=0,"",IF(OR($A66="",$B66="",$C66="",$D66="",$E66="",$F66="",$G66="",$H66="",$I66="",$J66="",$K66="",$L66=""),"Eingaben fehlen",IF($D66="Archiviert","Archiviert",IF($D66="Prüfen","Manuell prüfen",IF($M66&gt;Parameter!$B$10,"Abdeckung prüfen",IF(AND($M66&gt;=Parameter!$B$8,$Q66&gt;=Parameter!$B$9),"Geeignet",IF($M66&lt;Parameter!$B$8,"Abdeckung zu niedrig","Personalstunden zu niedrig"))))))),"Prüfen")</f>
        <v/>
      </c>
    </row>
    <row r="67">
      <c r="A67" s="19" t="n"/>
      <c r="B67" s="19" t="n"/>
      <c r="C67" s="19" t="n"/>
      <c r="D67" s="19" t="n"/>
      <c r="E67" s="20" t="n"/>
      <c r="F67" s="20" t="n"/>
      <c r="G67" s="21" t="n"/>
      <c r="H67" s="20" t="n"/>
      <c r="I67" s="20" t="n"/>
      <c r="J67" s="21" t="n"/>
      <c r="K67" s="22" t="n"/>
      <c r="L67" s="19" t="n"/>
      <c r="M67" s="23">
        <f>IF(OR($A67="",$E67="",$F67="",$G67=""),"",IFERROR($E67*$F67*$G67,""))</f>
        <v/>
      </c>
      <c r="N67" s="23">
        <f>IF(OR($M67="",$H67=""),"",IFERROR($M67*$H67,""))</f>
        <v/>
      </c>
      <c r="O67" s="23">
        <f>IF(OR($A67="",$I67="",$J67=""),"",IFERROR($I67*$J67,""))</f>
        <v/>
      </c>
      <c r="P67" s="23">
        <f>IF(OR($O67="",$K67=""),"",IFERROR($O67*(1-$K67),""))</f>
        <v/>
      </c>
      <c r="Q67" s="24">
        <f>IF(OR($P67="",$N67=""),"",IFERROR($P67/$N67,""))</f>
        <v/>
      </c>
      <c r="R67" s="25">
        <f>IFERROR(IF(COUNTA($A67:$L67)=0,"",IF(OR($A67="",$B67="",$C67="",$D67="",$E67="",$F67="",$G67="",$H67="",$I67="",$J67="",$K67="",$L67=""),"Eingaben fehlen",IF($D67="Archiviert","Archiviert",IF($D67="Prüfen","Manuell prüfen",IF($M67&gt;Parameter!$B$10,"Abdeckung prüfen",IF(AND($M67&gt;=Parameter!$B$8,$Q67&gt;=Parameter!$B$9),"Geeignet",IF($M67&lt;Parameter!$B$8,"Abdeckung zu niedrig","Personalstunden zu niedrig"))))))),"Prüfen")</f>
        <v/>
      </c>
    </row>
    <row r="68">
      <c r="A68" s="19" t="n"/>
      <c r="B68" s="19" t="n"/>
      <c r="C68" s="19" t="n"/>
      <c r="D68" s="19" t="n"/>
      <c r="E68" s="20" t="n"/>
      <c r="F68" s="20" t="n"/>
      <c r="G68" s="21" t="n"/>
      <c r="H68" s="20" t="n"/>
      <c r="I68" s="20" t="n"/>
      <c r="J68" s="21" t="n"/>
      <c r="K68" s="22" t="n"/>
      <c r="L68" s="19" t="n"/>
      <c r="M68" s="26">
        <f>IF(OR($A68="",$E68="",$F68="",$G68=""),"",IFERROR($E68*$F68*$G68,""))</f>
        <v/>
      </c>
      <c r="N68" s="26">
        <f>IF(OR($M68="",$H68=""),"",IFERROR($M68*$H68,""))</f>
        <v/>
      </c>
      <c r="O68" s="26">
        <f>IF(OR($A68="",$I68="",$J68=""),"",IFERROR($I68*$J68,""))</f>
        <v/>
      </c>
      <c r="P68" s="26">
        <f>IF(OR($O68="",$K68=""),"",IFERROR($O68*(1-$K68),""))</f>
        <v/>
      </c>
      <c r="Q68" s="27">
        <f>IF(OR($P68="",$N68=""),"",IFERROR($P68/$N68,""))</f>
        <v/>
      </c>
      <c r="R68" s="28">
        <f>IFERROR(IF(COUNTA($A68:$L68)=0,"",IF(OR($A68="",$B68="",$C68="",$D68="",$E68="",$F68="",$G68="",$H68="",$I68="",$J68="",$K68="",$L68=""),"Eingaben fehlen",IF($D68="Archiviert","Archiviert",IF($D68="Prüfen","Manuell prüfen",IF($M68&gt;Parameter!$B$10,"Abdeckung prüfen",IF(AND($M68&gt;=Parameter!$B$8,$Q68&gt;=Parameter!$B$9),"Geeignet",IF($M68&lt;Parameter!$B$8,"Abdeckung zu niedrig","Personalstunden zu niedrig"))))))),"Prüfen")</f>
        <v/>
      </c>
    </row>
    <row r="69">
      <c r="A69" s="19" t="n"/>
      <c r="B69" s="19" t="n"/>
      <c r="C69" s="19" t="n"/>
      <c r="D69" s="19" t="n"/>
      <c r="E69" s="20" t="n"/>
      <c r="F69" s="20" t="n"/>
      <c r="G69" s="21" t="n"/>
      <c r="H69" s="20" t="n"/>
      <c r="I69" s="20" t="n"/>
      <c r="J69" s="21" t="n"/>
      <c r="K69" s="22" t="n"/>
      <c r="L69" s="19" t="n"/>
      <c r="M69" s="23">
        <f>IF(OR($A69="",$E69="",$F69="",$G69=""),"",IFERROR($E69*$F69*$G69,""))</f>
        <v/>
      </c>
      <c r="N69" s="23">
        <f>IF(OR($M69="",$H69=""),"",IFERROR($M69*$H69,""))</f>
        <v/>
      </c>
      <c r="O69" s="23">
        <f>IF(OR($A69="",$I69="",$J69=""),"",IFERROR($I69*$J69,""))</f>
        <v/>
      </c>
      <c r="P69" s="23">
        <f>IF(OR($O69="",$K69=""),"",IFERROR($O69*(1-$K69),""))</f>
        <v/>
      </c>
      <c r="Q69" s="24">
        <f>IF(OR($P69="",$N69=""),"",IFERROR($P69/$N69,""))</f>
        <v/>
      </c>
      <c r="R69" s="25">
        <f>IFERROR(IF(COUNTA($A69:$L69)=0,"",IF(OR($A69="",$B69="",$C69="",$D69="",$E69="",$F69="",$G69="",$H69="",$I69="",$J69="",$K69="",$L69=""),"Eingaben fehlen",IF($D69="Archiviert","Archiviert",IF($D69="Prüfen","Manuell prüfen",IF($M69&gt;Parameter!$B$10,"Abdeckung prüfen",IF(AND($M69&gt;=Parameter!$B$8,$Q69&gt;=Parameter!$B$9),"Geeignet",IF($M69&lt;Parameter!$B$8,"Abdeckung zu niedrig","Personalstunden zu niedrig"))))))),"Prüfen")</f>
        <v/>
      </c>
    </row>
    <row r="70">
      <c r="A70" s="19" t="n"/>
      <c r="B70" s="19" t="n"/>
      <c r="C70" s="19" t="n"/>
      <c r="D70" s="19" t="n"/>
      <c r="E70" s="20" t="n"/>
      <c r="F70" s="20" t="n"/>
      <c r="G70" s="21" t="n"/>
      <c r="H70" s="20" t="n"/>
      <c r="I70" s="20" t="n"/>
      <c r="J70" s="21" t="n"/>
      <c r="K70" s="22" t="n"/>
      <c r="L70" s="19" t="n"/>
      <c r="M70" s="26">
        <f>IF(OR($A70="",$E70="",$F70="",$G70=""),"",IFERROR($E70*$F70*$G70,""))</f>
        <v/>
      </c>
      <c r="N70" s="26">
        <f>IF(OR($M70="",$H70=""),"",IFERROR($M70*$H70,""))</f>
        <v/>
      </c>
      <c r="O70" s="26">
        <f>IF(OR($A70="",$I70="",$J70=""),"",IFERROR($I70*$J70,""))</f>
        <v/>
      </c>
      <c r="P70" s="26">
        <f>IF(OR($O70="",$K70=""),"",IFERROR($O70*(1-$K70),""))</f>
        <v/>
      </c>
      <c r="Q70" s="27">
        <f>IF(OR($P70="",$N70=""),"",IFERROR($P70/$N70,""))</f>
        <v/>
      </c>
      <c r="R70" s="28">
        <f>IFERROR(IF(COUNTA($A70:$L70)=0,"",IF(OR($A70="",$B70="",$C70="",$D70="",$E70="",$F70="",$G70="",$H70="",$I70="",$J70="",$K70="",$L70=""),"Eingaben fehlen",IF($D70="Archiviert","Archiviert",IF($D70="Prüfen","Manuell prüfen",IF($M70&gt;Parameter!$B$10,"Abdeckung prüfen",IF(AND($M70&gt;=Parameter!$B$8,$Q70&gt;=Parameter!$B$9),"Geeignet",IF($M70&lt;Parameter!$B$8,"Abdeckung zu niedrig","Personalstunden zu niedrig"))))))),"Prüfen")</f>
        <v/>
      </c>
    </row>
    <row r="71">
      <c r="A71" s="19" t="n"/>
      <c r="B71" s="19" t="n"/>
      <c r="C71" s="19" t="n"/>
      <c r="D71" s="19" t="n"/>
      <c r="E71" s="20" t="n"/>
      <c r="F71" s="20" t="n"/>
      <c r="G71" s="21" t="n"/>
      <c r="H71" s="20" t="n"/>
      <c r="I71" s="20" t="n"/>
      <c r="J71" s="21" t="n"/>
      <c r="K71" s="22" t="n"/>
      <c r="L71" s="19" t="n"/>
      <c r="M71" s="23">
        <f>IF(OR($A71="",$E71="",$F71="",$G71=""),"",IFERROR($E71*$F71*$G71,""))</f>
        <v/>
      </c>
      <c r="N71" s="23">
        <f>IF(OR($M71="",$H71=""),"",IFERROR($M71*$H71,""))</f>
        <v/>
      </c>
      <c r="O71" s="23">
        <f>IF(OR($A71="",$I71="",$J71=""),"",IFERROR($I71*$J71,""))</f>
        <v/>
      </c>
      <c r="P71" s="23">
        <f>IF(OR($O71="",$K71=""),"",IFERROR($O71*(1-$K71),""))</f>
        <v/>
      </c>
      <c r="Q71" s="24">
        <f>IF(OR($P71="",$N71=""),"",IFERROR($P71/$N71,""))</f>
        <v/>
      </c>
      <c r="R71" s="25">
        <f>IFERROR(IF(COUNTA($A71:$L71)=0,"",IF(OR($A71="",$B71="",$C71="",$D71="",$E71="",$F71="",$G71="",$H71="",$I71="",$J71="",$K71="",$L71=""),"Eingaben fehlen",IF($D71="Archiviert","Archiviert",IF($D71="Prüfen","Manuell prüfen",IF($M71&gt;Parameter!$B$10,"Abdeckung prüfen",IF(AND($M71&gt;=Parameter!$B$8,$Q71&gt;=Parameter!$B$9),"Geeignet",IF($M71&lt;Parameter!$B$8,"Abdeckung zu niedrig","Personalstunden zu niedrig"))))))),"Prüfen")</f>
        <v/>
      </c>
    </row>
    <row r="72">
      <c r="A72" s="19" t="n"/>
      <c r="B72" s="19" t="n"/>
      <c r="C72" s="19" t="n"/>
      <c r="D72" s="19" t="n"/>
      <c r="E72" s="20" t="n"/>
      <c r="F72" s="20" t="n"/>
      <c r="G72" s="21" t="n"/>
      <c r="H72" s="20" t="n"/>
      <c r="I72" s="20" t="n"/>
      <c r="J72" s="21" t="n"/>
      <c r="K72" s="22" t="n"/>
      <c r="L72" s="19" t="n"/>
      <c r="M72" s="26">
        <f>IF(OR($A72="",$E72="",$F72="",$G72=""),"",IFERROR($E72*$F72*$G72,""))</f>
        <v/>
      </c>
      <c r="N72" s="26">
        <f>IF(OR($M72="",$H72=""),"",IFERROR($M72*$H72,""))</f>
        <v/>
      </c>
      <c r="O72" s="26">
        <f>IF(OR($A72="",$I72="",$J72=""),"",IFERROR($I72*$J72,""))</f>
        <v/>
      </c>
      <c r="P72" s="26">
        <f>IF(OR($O72="",$K72=""),"",IFERROR($O72*(1-$K72),""))</f>
        <v/>
      </c>
      <c r="Q72" s="27">
        <f>IF(OR($P72="",$N72=""),"",IFERROR($P72/$N72,""))</f>
        <v/>
      </c>
      <c r="R72" s="28">
        <f>IFERROR(IF(COUNTA($A72:$L72)=0,"",IF(OR($A72="",$B72="",$C72="",$D72="",$E72="",$F72="",$G72="",$H72="",$I72="",$J72="",$K72="",$L72=""),"Eingaben fehlen",IF($D72="Archiviert","Archiviert",IF($D72="Prüfen","Manuell prüfen",IF($M72&gt;Parameter!$B$10,"Abdeckung prüfen",IF(AND($M72&gt;=Parameter!$B$8,$Q72&gt;=Parameter!$B$9),"Geeignet",IF($M72&lt;Parameter!$B$8,"Abdeckung zu niedrig","Personalstunden zu niedrig"))))))),"Prüfen")</f>
        <v/>
      </c>
    </row>
    <row r="73">
      <c r="A73" s="19" t="n"/>
      <c r="B73" s="19" t="n"/>
      <c r="C73" s="19" t="n"/>
      <c r="D73" s="19" t="n"/>
      <c r="E73" s="20" t="n"/>
      <c r="F73" s="20" t="n"/>
      <c r="G73" s="21" t="n"/>
      <c r="H73" s="20" t="n"/>
      <c r="I73" s="20" t="n"/>
      <c r="J73" s="21" t="n"/>
      <c r="K73" s="22" t="n"/>
      <c r="L73" s="19" t="n"/>
      <c r="M73" s="23">
        <f>IF(OR($A73="",$E73="",$F73="",$G73=""),"",IFERROR($E73*$F73*$G73,""))</f>
        <v/>
      </c>
      <c r="N73" s="23">
        <f>IF(OR($M73="",$H73=""),"",IFERROR($M73*$H73,""))</f>
        <v/>
      </c>
      <c r="O73" s="23">
        <f>IF(OR($A73="",$I73="",$J73=""),"",IFERROR($I73*$J73,""))</f>
        <v/>
      </c>
      <c r="P73" s="23">
        <f>IF(OR($O73="",$K73=""),"",IFERROR($O73*(1-$K73),""))</f>
        <v/>
      </c>
      <c r="Q73" s="24">
        <f>IF(OR($P73="",$N73=""),"",IFERROR($P73/$N73,""))</f>
        <v/>
      </c>
      <c r="R73" s="25">
        <f>IFERROR(IF(COUNTA($A73:$L73)=0,"",IF(OR($A73="",$B73="",$C73="",$D73="",$E73="",$F73="",$G73="",$H73="",$I73="",$J73="",$K73="",$L73=""),"Eingaben fehlen",IF($D73="Archiviert","Archiviert",IF($D73="Prüfen","Manuell prüfen",IF($M73&gt;Parameter!$B$10,"Abdeckung prüfen",IF(AND($M73&gt;=Parameter!$B$8,$Q73&gt;=Parameter!$B$9),"Geeignet",IF($M73&lt;Parameter!$B$8,"Abdeckung zu niedrig","Personalstunden zu niedrig"))))))),"Prüfen")</f>
        <v/>
      </c>
    </row>
    <row r="74">
      <c r="A74" s="19" t="n"/>
      <c r="B74" s="19" t="n"/>
      <c r="C74" s="19" t="n"/>
      <c r="D74" s="19" t="n"/>
      <c r="E74" s="20" t="n"/>
      <c r="F74" s="20" t="n"/>
      <c r="G74" s="21" t="n"/>
      <c r="H74" s="20" t="n"/>
      <c r="I74" s="20" t="n"/>
      <c r="J74" s="21" t="n"/>
      <c r="K74" s="22" t="n"/>
      <c r="L74" s="19" t="n"/>
      <c r="M74" s="26">
        <f>IF(OR($A74="",$E74="",$F74="",$G74=""),"",IFERROR($E74*$F74*$G74,""))</f>
        <v/>
      </c>
      <c r="N74" s="26">
        <f>IF(OR($M74="",$H74=""),"",IFERROR($M74*$H74,""))</f>
        <v/>
      </c>
      <c r="O74" s="26">
        <f>IF(OR($A74="",$I74="",$J74=""),"",IFERROR($I74*$J74,""))</f>
        <v/>
      </c>
      <c r="P74" s="26">
        <f>IF(OR($O74="",$K74=""),"",IFERROR($O74*(1-$K74),""))</f>
        <v/>
      </c>
      <c r="Q74" s="27">
        <f>IF(OR($P74="",$N74=""),"",IFERROR($P74/$N74,""))</f>
        <v/>
      </c>
      <c r="R74" s="28">
        <f>IFERROR(IF(COUNTA($A74:$L74)=0,"",IF(OR($A74="",$B74="",$C74="",$D74="",$E74="",$F74="",$G74="",$H74="",$I74="",$J74="",$K74="",$L74=""),"Eingaben fehlen",IF($D74="Archiviert","Archiviert",IF($D74="Prüfen","Manuell prüfen",IF($M74&gt;Parameter!$B$10,"Abdeckung prüfen",IF(AND($M74&gt;=Parameter!$B$8,$Q74&gt;=Parameter!$B$9),"Geeignet",IF($M74&lt;Parameter!$B$8,"Abdeckung zu niedrig","Personalstunden zu niedrig"))))))),"Prüfen")</f>
        <v/>
      </c>
    </row>
    <row r="75">
      <c r="A75" s="19" t="n"/>
      <c r="B75" s="19" t="n"/>
      <c r="C75" s="19" t="n"/>
      <c r="D75" s="19" t="n"/>
      <c r="E75" s="20" t="n"/>
      <c r="F75" s="20" t="n"/>
      <c r="G75" s="21" t="n"/>
      <c r="H75" s="20" t="n"/>
      <c r="I75" s="20" t="n"/>
      <c r="J75" s="21" t="n"/>
      <c r="K75" s="22" t="n"/>
      <c r="L75" s="19" t="n"/>
      <c r="M75" s="23">
        <f>IF(OR($A75="",$E75="",$F75="",$G75=""),"",IFERROR($E75*$F75*$G75,""))</f>
        <v/>
      </c>
      <c r="N75" s="23">
        <f>IF(OR($M75="",$H75=""),"",IFERROR($M75*$H75,""))</f>
        <v/>
      </c>
      <c r="O75" s="23">
        <f>IF(OR($A75="",$I75="",$J75=""),"",IFERROR($I75*$J75,""))</f>
        <v/>
      </c>
      <c r="P75" s="23">
        <f>IF(OR($O75="",$K75=""),"",IFERROR($O75*(1-$K75),""))</f>
        <v/>
      </c>
      <c r="Q75" s="24">
        <f>IF(OR($P75="",$N75=""),"",IFERROR($P75/$N75,""))</f>
        <v/>
      </c>
      <c r="R75" s="25">
        <f>IFERROR(IF(COUNTA($A75:$L75)=0,"",IF(OR($A75="",$B75="",$C75="",$D75="",$E75="",$F75="",$G75="",$H75="",$I75="",$J75="",$K75="",$L75=""),"Eingaben fehlen",IF($D75="Archiviert","Archiviert",IF($D75="Prüfen","Manuell prüfen",IF($M75&gt;Parameter!$B$10,"Abdeckung prüfen",IF(AND($M75&gt;=Parameter!$B$8,$Q75&gt;=Parameter!$B$9),"Geeignet",IF($M75&lt;Parameter!$B$8,"Abdeckung zu niedrig","Personalstunden zu niedrig"))))))),"Prüfen")</f>
        <v/>
      </c>
    </row>
    <row r="76">
      <c r="A76" s="19" t="n"/>
      <c r="B76" s="19" t="n"/>
      <c r="C76" s="19" t="n"/>
      <c r="D76" s="19" t="n"/>
      <c r="E76" s="20" t="n"/>
      <c r="F76" s="20" t="n"/>
      <c r="G76" s="21" t="n"/>
      <c r="H76" s="20" t="n"/>
      <c r="I76" s="20" t="n"/>
      <c r="J76" s="21" t="n"/>
      <c r="K76" s="22" t="n"/>
      <c r="L76" s="19" t="n"/>
      <c r="M76" s="26">
        <f>IF(OR($A76="",$E76="",$F76="",$G76=""),"",IFERROR($E76*$F76*$G76,""))</f>
        <v/>
      </c>
      <c r="N76" s="26">
        <f>IF(OR($M76="",$H76=""),"",IFERROR($M76*$H76,""))</f>
        <v/>
      </c>
      <c r="O76" s="26">
        <f>IF(OR($A76="",$I76="",$J76=""),"",IFERROR($I76*$J76,""))</f>
        <v/>
      </c>
      <c r="P76" s="26">
        <f>IF(OR($O76="",$K76=""),"",IFERROR($O76*(1-$K76),""))</f>
        <v/>
      </c>
      <c r="Q76" s="27">
        <f>IF(OR($P76="",$N76=""),"",IFERROR($P76/$N76,""))</f>
        <v/>
      </c>
      <c r="R76" s="28">
        <f>IFERROR(IF(COUNTA($A76:$L76)=0,"",IF(OR($A76="",$B76="",$C76="",$D76="",$E76="",$F76="",$G76="",$H76="",$I76="",$J76="",$K76="",$L76=""),"Eingaben fehlen",IF($D76="Archiviert","Archiviert",IF($D76="Prüfen","Manuell prüfen",IF($M76&gt;Parameter!$B$10,"Abdeckung prüfen",IF(AND($M76&gt;=Parameter!$B$8,$Q76&gt;=Parameter!$B$9),"Geeignet",IF($M76&lt;Parameter!$B$8,"Abdeckung zu niedrig","Personalstunden zu niedrig"))))))),"Prüfen")</f>
        <v/>
      </c>
    </row>
    <row r="77">
      <c r="A77" s="19" t="n"/>
      <c r="B77" s="19" t="n"/>
      <c r="C77" s="19" t="n"/>
      <c r="D77" s="19" t="n"/>
      <c r="E77" s="20" t="n"/>
      <c r="F77" s="20" t="n"/>
      <c r="G77" s="21" t="n"/>
      <c r="H77" s="20" t="n"/>
      <c r="I77" s="20" t="n"/>
      <c r="J77" s="21" t="n"/>
      <c r="K77" s="22" t="n"/>
      <c r="L77" s="19" t="n"/>
      <c r="M77" s="23">
        <f>IF(OR($A77="",$E77="",$F77="",$G77=""),"",IFERROR($E77*$F77*$G77,""))</f>
        <v/>
      </c>
      <c r="N77" s="23">
        <f>IF(OR($M77="",$H77=""),"",IFERROR($M77*$H77,""))</f>
        <v/>
      </c>
      <c r="O77" s="23">
        <f>IF(OR($A77="",$I77="",$J77=""),"",IFERROR($I77*$J77,""))</f>
        <v/>
      </c>
      <c r="P77" s="23">
        <f>IF(OR($O77="",$K77=""),"",IFERROR($O77*(1-$K77),""))</f>
        <v/>
      </c>
      <c r="Q77" s="24">
        <f>IF(OR($P77="",$N77=""),"",IFERROR($P77/$N77,""))</f>
        <v/>
      </c>
      <c r="R77" s="25">
        <f>IFERROR(IF(COUNTA($A77:$L77)=0,"",IF(OR($A77="",$B77="",$C77="",$D77="",$E77="",$F77="",$G77="",$H77="",$I77="",$J77="",$K77="",$L77=""),"Eingaben fehlen",IF($D77="Archiviert","Archiviert",IF($D77="Prüfen","Manuell prüfen",IF($M77&gt;Parameter!$B$10,"Abdeckung prüfen",IF(AND($M77&gt;=Parameter!$B$8,$Q77&gt;=Parameter!$B$9),"Geeignet",IF($M77&lt;Parameter!$B$8,"Abdeckung zu niedrig","Personalstunden zu niedrig"))))))),"Prüfen")</f>
        <v/>
      </c>
    </row>
    <row r="78">
      <c r="A78" s="19" t="n"/>
      <c r="B78" s="19" t="n"/>
      <c r="C78" s="19" t="n"/>
      <c r="D78" s="19" t="n"/>
      <c r="E78" s="20" t="n"/>
      <c r="F78" s="20" t="n"/>
      <c r="G78" s="21" t="n"/>
      <c r="H78" s="20" t="n"/>
      <c r="I78" s="20" t="n"/>
      <c r="J78" s="21" t="n"/>
      <c r="K78" s="22" t="n"/>
      <c r="L78" s="19" t="n"/>
      <c r="M78" s="26">
        <f>IF(OR($A78="",$E78="",$F78="",$G78=""),"",IFERROR($E78*$F78*$G78,""))</f>
        <v/>
      </c>
      <c r="N78" s="26">
        <f>IF(OR($M78="",$H78=""),"",IFERROR($M78*$H78,""))</f>
        <v/>
      </c>
      <c r="O78" s="26">
        <f>IF(OR($A78="",$I78="",$J78=""),"",IFERROR($I78*$J78,""))</f>
        <v/>
      </c>
      <c r="P78" s="26">
        <f>IF(OR($O78="",$K78=""),"",IFERROR($O78*(1-$K78),""))</f>
        <v/>
      </c>
      <c r="Q78" s="27">
        <f>IF(OR($P78="",$N78=""),"",IFERROR($P78/$N78,""))</f>
        <v/>
      </c>
      <c r="R78" s="28">
        <f>IFERROR(IF(COUNTA($A78:$L78)=0,"",IF(OR($A78="",$B78="",$C78="",$D78="",$E78="",$F78="",$G78="",$H78="",$I78="",$J78="",$K78="",$L78=""),"Eingaben fehlen",IF($D78="Archiviert","Archiviert",IF($D78="Prüfen","Manuell prüfen",IF($M78&gt;Parameter!$B$10,"Abdeckung prüfen",IF(AND($M78&gt;=Parameter!$B$8,$Q78&gt;=Parameter!$B$9),"Geeignet",IF($M78&lt;Parameter!$B$8,"Abdeckung zu niedrig","Personalstunden zu niedrig"))))))),"Prüfen")</f>
        <v/>
      </c>
    </row>
    <row r="79">
      <c r="A79" s="19" t="n"/>
      <c r="B79" s="19" t="n"/>
      <c r="C79" s="19" t="n"/>
      <c r="D79" s="19" t="n"/>
      <c r="E79" s="20" t="n"/>
      <c r="F79" s="20" t="n"/>
      <c r="G79" s="21" t="n"/>
      <c r="H79" s="20" t="n"/>
      <c r="I79" s="20" t="n"/>
      <c r="J79" s="21" t="n"/>
      <c r="K79" s="22" t="n"/>
      <c r="L79" s="19" t="n"/>
      <c r="M79" s="23">
        <f>IF(OR($A79="",$E79="",$F79="",$G79=""),"",IFERROR($E79*$F79*$G79,""))</f>
        <v/>
      </c>
      <c r="N79" s="23">
        <f>IF(OR($M79="",$H79=""),"",IFERROR($M79*$H79,""))</f>
        <v/>
      </c>
      <c r="O79" s="23">
        <f>IF(OR($A79="",$I79="",$J79=""),"",IFERROR($I79*$J79,""))</f>
        <v/>
      </c>
      <c r="P79" s="23">
        <f>IF(OR($O79="",$K79=""),"",IFERROR($O79*(1-$K79),""))</f>
        <v/>
      </c>
      <c r="Q79" s="24">
        <f>IF(OR($P79="",$N79=""),"",IFERROR($P79/$N79,""))</f>
        <v/>
      </c>
      <c r="R79" s="25">
        <f>IFERROR(IF(COUNTA($A79:$L79)=0,"",IF(OR($A79="",$B79="",$C79="",$D79="",$E79="",$F79="",$G79="",$H79="",$I79="",$J79="",$K79="",$L79=""),"Eingaben fehlen",IF($D79="Archiviert","Archiviert",IF($D79="Prüfen","Manuell prüfen",IF($M79&gt;Parameter!$B$10,"Abdeckung prüfen",IF(AND($M79&gt;=Parameter!$B$8,$Q79&gt;=Parameter!$B$9),"Geeignet",IF($M79&lt;Parameter!$B$8,"Abdeckung zu niedrig","Personalstunden zu niedrig"))))))),"Prüfen")</f>
        <v/>
      </c>
    </row>
    <row r="80">
      <c r="A80" s="19" t="n"/>
      <c r="B80" s="19" t="n"/>
      <c r="C80" s="19" t="n"/>
      <c r="D80" s="19" t="n"/>
      <c r="E80" s="20" t="n"/>
      <c r="F80" s="20" t="n"/>
      <c r="G80" s="21" t="n"/>
      <c r="H80" s="20" t="n"/>
      <c r="I80" s="20" t="n"/>
      <c r="J80" s="21" t="n"/>
      <c r="K80" s="22" t="n"/>
      <c r="L80" s="19" t="n"/>
      <c r="M80" s="26">
        <f>IF(OR($A80="",$E80="",$F80="",$G80=""),"",IFERROR($E80*$F80*$G80,""))</f>
        <v/>
      </c>
      <c r="N80" s="26">
        <f>IF(OR($M80="",$H80=""),"",IFERROR($M80*$H80,""))</f>
        <v/>
      </c>
      <c r="O80" s="26">
        <f>IF(OR($A80="",$I80="",$J80=""),"",IFERROR($I80*$J80,""))</f>
        <v/>
      </c>
      <c r="P80" s="26">
        <f>IF(OR($O80="",$K80=""),"",IFERROR($O80*(1-$K80),""))</f>
        <v/>
      </c>
      <c r="Q80" s="27">
        <f>IF(OR($P80="",$N80=""),"",IFERROR($P80/$N80,""))</f>
        <v/>
      </c>
      <c r="R80" s="28">
        <f>IFERROR(IF(COUNTA($A80:$L80)=0,"",IF(OR($A80="",$B80="",$C80="",$D80="",$E80="",$F80="",$G80="",$H80="",$I80="",$J80="",$K80="",$L80=""),"Eingaben fehlen",IF($D80="Archiviert","Archiviert",IF($D80="Prüfen","Manuell prüfen",IF($M80&gt;Parameter!$B$10,"Abdeckung prüfen",IF(AND($M80&gt;=Parameter!$B$8,$Q80&gt;=Parameter!$B$9),"Geeignet",IF($M80&lt;Parameter!$B$8,"Abdeckung zu niedrig","Personalstunden zu niedrig"))))))),"Prüfen")</f>
        <v/>
      </c>
    </row>
    <row r="81">
      <c r="A81" s="19" t="n"/>
      <c r="B81" s="19" t="n"/>
      <c r="C81" s="19" t="n"/>
      <c r="D81" s="19" t="n"/>
      <c r="E81" s="20" t="n"/>
      <c r="F81" s="20" t="n"/>
      <c r="G81" s="21" t="n"/>
      <c r="H81" s="20" t="n"/>
      <c r="I81" s="20" t="n"/>
      <c r="J81" s="21" t="n"/>
      <c r="K81" s="22" t="n"/>
      <c r="L81" s="19" t="n"/>
      <c r="M81" s="23">
        <f>IF(OR($A81="",$E81="",$F81="",$G81=""),"",IFERROR($E81*$F81*$G81,""))</f>
        <v/>
      </c>
      <c r="N81" s="23">
        <f>IF(OR($M81="",$H81=""),"",IFERROR($M81*$H81,""))</f>
        <v/>
      </c>
      <c r="O81" s="23">
        <f>IF(OR($A81="",$I81="",$J81=""),"",IFERROR($I81*$J81,""))</f>
        <v/>
      </c>
      <c r="P81" s="23">
        <f>IF(OR($O81="",$K81=""),"",IFERROR($O81*(1-$K81),""))</f>
        <v/>
      </c>
      <c r="Q81" s="24">
        <f>IF(OR($P81="",$N81=""),"",IFERROR($P81/$N81,""))</f>
        <v/>
      </c>
      <c r="R81" s="25">
        <f>IFERROR(IF(COUNTA($A81:$L81)=0,"",IF(OR($A81="",$B81="",$C81="",$D81="",$E81="",$F81="",$G81="",$H81="",$I81="",$J81="",$K81="",$L81=""),"Eingaben fehlen",IF($D81="Archiviert","Archiviert",IF($D81="Prüfen","Manuell prüfen",IF($M81&gt;Parameter!$B$10,"Abdeckung prüfen",IF(AND($M81&gt;=Parameter!$B$8,$Q81&gt;=Parameter!$B$9),"Geeignet",IF($M81&lt;Parameter!$B$8,"Abdeckung zu niedrig","Personalstunden zu niedrig"))))))),"Prüfen")</f>
        <v/>
      </c>
    </row>
    <row r="82">
      <c r="A82" s="19" t="n"/>
      <c r="B82" s="19" t="n"/>
      <c r="C82" s="19" t="n"/>
      <c r="D82" s="19" t="n"/>
      <c r="E82" s="20" t="n"/>
      <c r="F82" s="20" t="n"/>
      <c r="G82" s="21" t="n"/>
      <c r="H82" s="20" t="n"/>
      <c r="I82" s="20" t="n"/>
      <c r="J82" s="21" t="n"/>
      <c r="K82" s="22" t="n"/>
      <c r="L82" s="19" t="n"/>
      <c r="M82" s="26">
        <f>IF(OR($A82="",$E82="",$F82="",$G82=""),"",IFERROR($E82*$F82*$G82,""))</f>
        <v/>
      </c>
      <c r="N82" s="26">
        <f>IF(OR($M82="",$H82=""),"",IFERROR($M82*$H82,""))</f>
        <v/>
      </c>
      <c r="O82" s="26">
        <f>IF(OR($A82="",$I82="",$J82=""),"",IFERROR($I82*$J82,""))</f>
        <v/>
      </c>
      <c r="P82" s="26">
        <f>IF(OR($O82="",$K82=""),"",IFERROR($O82*(1-$K82),""))</f>
        <v/>
      </c>
      <c r="Q82" s="27">
        <f>IF(OR($P82="",$N82=""),"",IFERROR($P82/$N82,""))</f>
        <v/>
      </c>
      <c r="R82" s="28">
        <f>IFERROR(IF(COUNTA($A82:$L82)=0,"",IF(OR($A82="",$B82="",$C82="",$D82="",$E82="",$F82="",$G82="",$H82="",$I82="",$J82="",$K82="",$L82=""),"Eingaben fehlen",IF($D82="Archiviert","Archiviert",IF($D82="Prüfen","Manuell prüfen",IF($M82&gt;Parameter!$B$10,"Abdeckung prüfen",IF(AND($M82&gt;=Parameter!$B$8,$Q82&gt;=Parameter!$B$9),"Geeignet",IF($M82&lt;Parameter!$B$8,"Abdeckung zu niedrig","Personalstunden zu niedrig"))))))),"Prüfen")</f>
        <v/>
      </c>
    </row>
    <row r="83">
      <c r="A83" s="19" t="n"/>
      <c r="B83" s="19" t="n"/>
      <c r="C83" s="19" t="n"/>
      <c r="D83" s="19" t="n"/>
      <c r="E83" s="20" t="n"/>
      <c r="F83" s="20" t="n"/>
      <c r="G83" s="21" t="n"/>
      <c r="H83" s="20" t="n"/>
      <c r="I83" s="20" t="n"/>
      <c r="J83" s="21" t="n"/>
      <c r="K83" s="22" t="n"/>
      <c r="L83" s="19" t="n"/>
      <c r="M83" s="23">
        <f>IF(OR($A83="",$E83="",$F83="",$G83=""),"",IFERROR($E83*$F83*$G83,""))</f>
        <v/>
      </c>
      <c r="N83" s="23">
        <f>IF(OR($M83="",$H83=""),"",IFERROR($M83*$H83,""))</f>
        <v/>
      </c>
      <c r="O83" s="23">
        <f>IF(OR($A83="",$I83="",$J83=""),"",IFERROR($I83*$J83,""))</f>
        <v/>
      </c>
      <c r="P83" s="23">
        <f>IF(OR($O83="",$K83=""),"",IFERROR($O83*(1-$K83),""))</f>
        <v/>
      </c>
      <c r="Q83" s="24">
        <f>IF(OR($P83="",$N83=""),"",IFERROR($P83/$N83,""))</f>
        <v/>
      </c>
      <c r="R83" s="25">
        <f>IFERROR(IF(COUNTA($A83:$L83)=0,"",IF(OR($A83="",$B83="",$C83="",$D83="",$E83="",$F83="",$G83="",$H83="",$I83="",$J83="",$K83="",$L83=""),"Eingaben fehlen",IF($D83="Archiviert","Archiviert",IF($D83="Prüfen","Manuell prüfen",IF($M83&gt;Parameter!$B$10,"Abdeckung prüfen",IF(AND($M83&gt;=Parameter!$B$8,$Q83&gt;=Parameter!$B$9),"Geeignet",IF($M83&lt;Parameter!$B$8,"Abdeckung zu niedrig","Personalstunden zu niedrig"))))))),"Prüfen")</f>
        <v/>
      </c>
    </row>
    <row r="84">
      <c r="A84" s="19" t="n"/>
      <c r="B84" s="19" t="n"/>
      <c r="C84" s="19" t="n"/>
      <c r="D84" s="19" t="n"/>
      <c r="E84" s="20" t="n"/>
      <c r="F84" s="20" t="n"/>
      <c r="G84" s="21" t="n"/>
      <c r="H84" s="20" t="n"/>
      <c r="I84" s="20" t="n"/>
      <c r="J84" s="21" t="n"/>
      <c r="K84" s="22" t="n"/>
      <c r="L84" s="19" t="n"/>
      <c r="M84" s="26">
        <f>IF(OR($A84="",$E84="",$F84="",$G84=""),"",IFERROR($E84*$F84*$G84,""))</f>
        <v/>
      </c>
      <c r="N84" s="26">
        <f>IF(OR($M84="",$H84=""),"",IFERROR($M84*$H84,""))</f>
        <v/>
      </c>
      <c r="O84" s="26">
        <f>IF(OR($A84="",$I84="",$J84=""),"",IFERROR($I84*$J84,""))</f>
        <v/>
      </c>
      <c r="P84" s="26">
        <f>IF(OR($O84="",$K84=""),"",IFERROR($O84*(1-$K84),""))</f>
        <v/>
      </c>
      <c r="Q84" s="27">
        <f>IF(OR($P84="",$N84=""),"",IFERROR($P84/$N84,""))</f>
        <v/>
      </c>
      <c r="R84" s="28">
        <f>IFERROR(IF(COUNTA($A84:$L84)=0,"",IF(OR($A84="",$B84="",$C84="",$D84="",$E84="",$F84="",$G84="",$H84="",$I84="",$J84="",$K84="",$L84=""),"Eingaben fehlen",IF($D84="Archiviert","Archiviert",IF($D84="Prüfen","Manuell prüfen",IF($M84&gt;Parameter!$B$10,"Abdeckung prüfen",IF(AND($M84&gt;=Parameter!$B$8,$Q84&gt;=Parameter!$B$9),"Geeignet",IF($M84&lt;Parameter!$B$8,"Abdeckung zu niedrig","Personalstunden zu niedrig"))))))),"Prüfen")</f>
        <v/>
      </c>
    </row>
    <row r="85">
      <c r="A85" s="19" t="n"/>
      <c r="B85" s="19" t="n"/>
      <c r="C85" s="19" t="n"/>
      <c r="D85" s="19" t="n"/>
      <c r="E85" s="20" t="n"/>
      <c r="F85" s="20" t="n"/>
      <c r="G85" s="21" t="n"/>
      <c r="H85" s="20" t="n"/>
      <c r="I85" s="20" t="n"/>
      <c r="J85" s="21" t="n"/>
      <c r="K85" s="22" t="n"/>
      <c r="L85" s="19" t="n"/>
      <c r="M85" s="23">
        <f>IF(OR($A85="",$E85="",$F85="",$G85=""),"",IFERROR($E85*$F85*$G85,""))</f>
        <v/>
      </c>
      <c r="N85" s="23">
        <f>IF(OR($M85="",$H85=""),"",IFERROR($M85*$H85,""))</f>
        <v/>
      </c>
      <c r="O85" s="23">
        <f>IF(OR($A85="",$I85="",$J85=""),"",IFERROR($I85*$J85,""))</f>
        <v/>
      </c>
      <c r="P85" s="23">
        <f>IF(OR($O85="",$K85=""),"",IFERROR($O85*(1-$K85),""))</f>
        <v/>
      </c>
      <c r="Q85" s="24">
        <f>IF(OR($P85="",$N85=""),"",IFERROR($P85/$N85,""))</f>
        <v/>
      </c>
      <c r="R85" s="25">
        <f>IFERROR(IF(COUNTA($A85:$L85)=0,"",IF(OR($A85="",$B85="",$C85="",$D85="",$E85="",$F85="",$G85="",$H85="",$I85="",$J85="",$K85="",$L85=""),"Eingaben fehlen",IF($D85="Archiviert","Archiviert",IF($D85="Prüfen","Manuell prüfen",IF($M85&gt;Parameter!$B$10,"Abdeckung prüfen",IF(AND($M85&gt;=Parameter!$B$8,$Q85&gt;=Parameter!$B$9),"Geeignet",IF($M85&lt;Parameter!$B$8,"Abdeckung zu niedrig","Personalstunden zu niedrig"))))))),"Prüfen")</f>
        <v/>
      </c>
    </row>
    <row r="86">
      <c r="A86" s="19" t="n"/>
      <c r="B86" s="19" t="n"/>
      <c r="C86" s="19" t="n"/>
      <c r="D86" s="19" t="n"/>
      <c r="E86" s="20" t="n"/>
      <c r="F86" s="20" t="n"/>
      <c r="G86" s="21" t="n"/>
      <c r="H86" s="20" t="n"/>
      <c r="I86" s="20" t="n"/>
      <c r="J86" s="21" t="n"/>
      <c r="K86" s="22" t="n"/>
      <c r="L86" s="19" t="n"/>
      <c r="M86" s="26">
        <f>IF(OR($A86="",$E86="",$F86="",$G86=""),"",IFERROR($E86*$F86*$G86,""))</f>
        <v/>
      </c>
      <c r="N86" s="26">
        <f>IF(OR($M86="",$H86=""),"",IFERROR($M86*$H86,""))</f>
        <v/>
      </c>
      <c r="O86" s="26">
        <f>IF(OR($A86="",$I86="",$J86=""),"",IFERROR($I86*$J86,""))</f>
        <v/>
      </c>
      <c r="P86" s="26">
        <f>IF(OR($O86="",$K86=""),"",IFERROR($O86*(1-$K86),""))</f>
        <v/>
      </c>
      <c r="Q86" s="27">
        <f>IF(OR($P86="",$N86=""),"",IFERROR($P86/$N86,""))</f>
        <v/>
      </c>
      <c r="R86" s="28">
        <f>IFERROR(IF(COUNTA($A86:$L86)=0,"",IF(OR($A86="",$B86="",$C86="",$D86="",$E86="",$F86="",$G86="",$H86="",$I86="",$J86="",$K86="",$L86=""),"Eingaben fehlen",IF($D86="Archiviert","Archiviert",IF($D86="Prüfen","Manuell prüfen",IF($M86&gt;Parameter!$B$10,"Abdeckung prüfen",IF(AND($M86&gt;=Parameter!$B$8,$Q86&gt;=Parameter!$B$9),"Geeignet",IF($M86&lt;Parameter!$B$8,"Abdeckung zu niedrig","Personalstunden zu niedrig"))))))),"Prüfen")</f>
        <v/>
      </c>
    </row>
    <row r="87">
      <c r="A87" s="19" t="n"/>
      <c r="B87" s="19" t="n"/>
      <c r="C87" s="19" t="n"/>
      <c r="D87" s="19" t="n"/>
      <c r="E87" s="20" t="n"/>
      <c r="F87" s="20" t="n"/>
      <c r="G87" s="21" t="n"/>
      <c r="H87" s="20" t="n"/>
      <c r="I87" s="20" t="n"/>
      <c r="J87" s="21" t="n"/>
      <c r="K87" s="22" t="n"/>
      <c r="L87" s="19" t="n"/>
      <c r="M87" s="23">
        <f>IF(OR($A87="",$E87="",$F87="",$G87=""),"",IFERROR($E87*$F87*$G87,""))</f>
        <v/>
      </c>
      <c r="N87" s="23">
        <f>IF(OR($M87="",$H87=""),"",IFERROR($M87*$H87,""))</f>
        <v/>
      </c>
      <c r="O87" s="23">
        <f>IF(OR($A87="",$I87="",$J87=""),"",IFERROR($I87*$J87,""))</f>
        <v/>
      </c>
      <c r="P87" s="23">
        <f>IF(OR($O87="",$K87=""),"",IFERROR($O87*(1-$K87),""))</f>
        <v/>
      </c>
      <c r="Q87" s="24">
        <f>IF(OR($P87="",$N87=""),"",IFERROR($P87/$N87,""))</f>
        <v/>
      </c>
      <c r="R87" s="25">
        <f>IFERROR(IF(COUNTA($A87:$L87)=0,"",IF(OR($A87="",$B87="",$C87="",$D87="",$E87="",$F87="",$G87="",$H87="",$I87="",$J87="",$K87="",$L87=""),"Eingaben fehlen",IF($D87="Archiviert","Archiviert",IF($D87="Prüfen","Manuell prüfen",IF($M87&gt;Parameter!$B$10,"Abdeckung prüfen",IF(AND($M87&gt;=Parameter!$B$8,$Q87&gt;=Parameter!$B$9),"Geeignet",IF($M87&lt;Parameter!$B$8,"Abdeckung zu niedrig","Personalstunden zu niedrig"))))))),"Prüfen")</f>
        <v/>
      </c>
    </row>
    <row r="88">
      <c r="A88" s="19" t="n"/>
      <c r="B88" s="19" t="n"/>
      <c r="C88" s="19" t="n"/>
      <c r="D88" s="19" t="n"/>
      <c r="E88" s="20" t="n"/>
      <c r="F88" s="20" t="n"/>
      <c r="G88" s="21" t="n"/>
      <c r="H88" s="20" t="n"/>
      <c r="I88" s="20" t="n"/>
      <c r="J88" s="21" t="n"/>
      <c r="K88" s="22" t="n"/>
      <c r="L88" s="19" t="n"/>
      <c r="M88" s="26">
        <f>IF(OR($A88="",$E88="",$F88="",$G88=""),"",IFERROR($E88*$F88*$G88,""))</f>
        <v/>
      </c>
      <c r="N88" s="26">
        <f>IF(OR($M88="",$H88=""),"",IFERROR($M88*$H88,""))</f>
        <v/>
      </c>
      <c r="O88" s="26">
        <f>IF(OR($A88="",$I88="",$J88=""),"",IFERROR($I88*$J88,""))</f>
        <v/>
      </c>
      <c r="P88" s="26">
        <f>IF(OR($O88="",$K88=""),"",IFERROR($O88*(1-$K88),""))</f>
        <v/>
      </c>
      <c r="Q88" s="27">
        <f>IF(OR($P88="",$N88=""),"",IFERROR($P88/$N88,""))</f>
        <v/>
      </c>
      <c r="R88" s="28">
        <f>IFERROR(IF(COUNTA($A88:$L88)=0,"",IF(OR($A88="",$B88="",$C88="",$D88="",$E88="",$F88="",$G88="",$H88="",$I88="",$J88="",$K88="",$L88=""),"Eingaben fehlen",IF($D88="Archiviert","Archiviert",IF($D88="Prüfen","Manuell prüfen",IF($M88&gt;Parameter!$B$10,"Abdeckung prüfen",IF(AND($M88&gt;=Parameter!$B$8,$Q88&gt;=Parameter!$B$9),"Geeignet",IF($M88&lt;Parameter!$B$8,"Abdeckung zu niedrig","Personalstunden zu niedrig"))))))),"Prüfen")</f>
        <v/>
      </c>
    </row>
    <row r="89">
      <c r="A89" s="19" t="n"/>
      <c r="B89" s="19" t="n"/>
      <c r="C89" s="19" t="n"/>
      <c r="D89" s="19" t="n"/>
      <c r="E89" s="20" t="n"/>
      <c r="F89" s="20" t="n"/>
      <c r="G89" s="21" t="n"/>
      <c r="H89" s="20" t="n"/>
      <c r="I89" s="20" t="n"/>
      <c r="J89" s="21" t="n"/>
      <c r="K89" s="22" t="n"/>
      <c r="L89" s="19" t="n"/>
      <c r="M89" s="23">
        <f>IF(OR($A89="",$E89="",$F89="",$G89=""),"",IFERROR($E89*$F89*$G89,""))</f>
        <v/>
      </c>
      <c r="N89" s="23">
        <f>IF(OR($M89="",$H89=""),"",IFERROR($M89*$H89,""))</f>
        <v/>
      </c>
      <c r="O89" s="23">
        <f>IF(OR($A89="",$I89="",$J89=""),"",IFERROR($I89*$J89,""))</f>
        <v/>
      </c>
      <c r="P89" s="23">
        <f>IF(OR($O89="",$K89=""),"",IFERROR($O89*(1-$K89),""))</f>
        <v/>
      </c>
      <c r="Q89" s="24">
        <f>IF(OR($P89="",$N89=""),"",IFERROR($P89/$N89,""))</f>
        <v/>
      </c>
      <c r="R89" s="25">
        <f>IFERROR(IF(COUNTA($A89:$L89)=0,"",IF(OR($A89="",$B89="",$C89="",$D89="",$E89="",$F89="",$G89="",$H89="",$I89="",$J89="",$K89="",$L89=""),"Eingaben fehlen",IF($D89="Archiviert","Archiviert",IF($D89="Prüfen","Manuell prüfen",IF($M89&gt;Parameter!$B$10,"Abdeckung prüfen",IF(AND($M89&gt;=Parameter!$B$8,$Q89&gt;=Parameter!$B$9),"Geeignet",IF($M89&lt;Parameter!$B$8,"Abdeckung zu niedrig","Personalstunden zu niedrig"))))))),"Prüfen")</f>
        <v/>
      </c>
    </row>
    <row r="90">
      <c r="A90" s="19" t="n"/>
      <c r="B90" s="19" t="n"/>
      <c r="C90" s="19" t="n"/>
      <c r="D90" s="19" t="n"/>
      <c r="E90" s="20" t="n"/>
      <c r="F90" s="20" t="n"/>
      <c r="G90" s="21" t="n"/>
      <c r="H90" s="20" t="n"/>
      <c r="I90" s="20" t="n"/>
      <c r="J90" s="21" t="n"/>
      <c r="K90" s="22" t="n"/>
      <c r="L90" s="19" t="n"/>
      <c r="M90" s="26">
        <f>IF(OR($A90="",$E90="",$F90="",$G90=""),"",IFERROR($E90*$F90*$G90,""))</f>
        <v/>
      </c>
      <c r="N90" s="26">
        <f>IF(OR($M90="",$H90=""),"",IFERROR($M90*$H90,""))</f>
        <v/>
      </c>
      <c r="O90" s="26">
        <f>IF(OR($A90="",$I90="",$J90=""),"",IFERROR($I90*$J90,""))</f>
        <v/>
      </c>
      <c r="P90" s="26">
        <f>IF(OR($O90="",$K90=""),"",IFERROR($O90*(1-$K90),""))</f>
        <v/>
      </c>
      <c r="Q90" s="27">
        <f>IF(OR($P90="",$N90=""),"",IFERROR($P90/$N90,""))</f>
        <v/>
      </c>
      <c r="R90" s="28">
        <f>IFERROR(IF(COUNTA($A90:$L90)=0,"",IF(OR($A90="",$B90="",$C90="",$D90="",$E90="",$F90="",$G90="",$H90="",$I90="",$J90="",$K90="",$L90=""),"Eingaben fehlen",IF($D90="Archiviert","Archiviert",IF($D90="Prüfen","Manuell prüfen",IF($M90&gt;Parameter!$B$10,"Abdeckung prüfen",IF(AND($M90&gt;=Parameter!$B$8,$Q90&gt;=Parameter!$B$9),"Geeignet",IF($M90&lt;Parameter!$B$8,"Abdeckung zu niedrig","Personalstunden zu niedrig"))))))),"Prüfen")</f>
        <v/>
      </c>
    </row>
    <row r="91">
      <c r="A91" s="19" t="n"/>
      <c r="B91" s="19" t="n"/>
      <c r="C91" s="19" t="n"/>
      <c r="D91" s="19" t="n"/>
      <c r="E91" s="20" t="n"/>
      <c r="F91" s="20" t="n"/>
      <c r="G91" s="21" t="n"/>
      <c r="H91" s="20" t="n"/>
      <c r="I91" s="20" t="n"/>
      <c r="J91" s="21" t="n"/>
      <c r="K91" s="22" t="n"/>
      <c r="L91" s="19" t="n"/>
      <c r="M91" s="23">
        <f>IF(OR($A91="",$E91="",$F91="",$G91=""),"",IFERROR($E91*$F91*$G91,""))</f>
        <v/>
      </c>
      <c r="N91" s="23">
        <f>IF(OR($M91="",$H91=""),"",IFERROR($M91*$H91,""))</f>
        <v/>
      </c>
      <c r="O91" s="23">
        <f>IF(OR($A91="",$I91="",$J91=""),"",IFERROR($I91*$J91,""))</f>
        <v/>
      </c>
      <c r="P91" s="23">
        <f>IF(OR($O91="",$K91=""),"",IFERROR($O91*(1-$K91),""))</f>
        <v/>
      </c>
      <c r="Q91" s="24">
        <f>IF(OR($P91="",$N91=""),"",IFERROR($P91/$N91,""))</f>
        <v/>
      </c>
      <c r="R91" s="25">
        <f>IFERROR(IF(COUNTA($A91:$L91)=0,"",IF(OR($A91="",$B91="",$C91="",$D91="",$E91="",$F91="",$G91="",$H91="",$I91="",$J91="",$K91="",$L91=""),"Eingaben fehlen",IF($D91="Archiviert","Archiviert",IF($D91="Prüfen","Manuell prüfen",IF($M91&gt;Parameter!$B$10,"Abdeckung prüfen",IF(AND($M91&gt;=Parameter!$B$8,$Q91&gt;=Parameter!$B$9),"Geeignet",IF($M91&lt;Parameter!$B$8,"Abdeckung zu niedrig","Personalstunden zu niedrig"))))))),"Prüfen")</f>
        <v/>
      </c>
    </row>
    <row r="92">
      <c r="A92" s="19" t="n"/>
      <c r="B92" s="19" t="n"/>
      <c r="C92" s="19" t="n"/>
      <c r="D92" s="19" t="n"/>
      <c r="E92" s="20" t="n"/>
      <c r="F92" s="20" t="n"/>
      <c r="G92" s="21" t="n"/>
      <c r="H92" s="20" t="n"/>
      <c r="I92" s="20" t="n"/>
      <c r="J92" s="21" t="n"/>
      <c r="K92" s="22" t="n"/>
      <c r="L92" s="19" t="n"/>
      <c r="M92" s="26">
        <f>IF(OR($A92="",$E92="",$F92="",$G92=""),"",IFERROR($E92*$F92*$G92,""))</f>
        <v/>
      </c>
      <c r="N92" s="26">
        <f>IF(OR($M92="",$H92=""),"",IFERROR($M92*$H92,""))</f>
        <v/>
      </c>
      <c r="O92" s="26">
        <f>IF(OR($A92="",$I92="",$J92=""),"",IFERROR($I92*$J92,""))</f>
        <v/>
      </c>
      <c r="P92" s="26">
        <f>IF(OR($O92="",$K92=""),"",IFERROR($O92*(1-$K92),""))</f>
        <v/>
      </c>
      <c r="Q92" s="27">
        <f>IF(OR($P92="",$N92=""),"",IFERROR($P92/$N92,""))</f>
        <v/>
      </c>
      <c r="R92" s="28">
        <f>IFERROR(IF(COUNTA($A92:$L92)=0,"",IF(OR($A92="",$B92="",$C92="",$D92="",$E92="",$F92="",$G92="",$H92="",$I92="",$J92="",$K92="",$L92=""),"Eingaben fehlen",IF($D92="Archiviert","Archiviert",IF($D92="Prüfen","Manuell prüfen",IF($M92&gt;Parameter!$B$10,"Abdeckung prüfen",IF(AND($M92&gt;=Parameter!$B$8,$Q92&gt;=Parameter!$B$9),"Geeignet",IF($M92&lt;Parameter!$B$8,"Abdeckung zu niedrig","Personalstunden zu niedrig"))))))),"Prüfen")</f>
        <v/>
      </c>
    </row>
    <row r="93">
      <c r="A93" s="19" t="n"/>
      <c r="B93" s="19" t="n"/>
      <c r="C93" s="19" t="n"/>
      <c r="D93" s="19" t="n"/>
      <c r="E93" s="20" t="n"/>
      <c r="F93" s="20" t="n"/>
      <c r="G93" s="21" t="n"/>
      <c r="H93" s="20" t="n"/>
      <c r="I93" s="20" t="n"/>
      <c r="J93" s="21" t="n"/>
      <c r="K93" s="22" t="n"/>
      <c r="L93" s="19" t="n"/>
      <c r="M93" s="23">
        <f>IF(OR($A93="",$E93="",$F93="",$G93=""),"",IFERROR($E93*$F93*$G93,""))</f>
        <v/>
      </c>
      <c r="N93" s="23">
        <f>IF(OR($M93="",$H93=""),"",IFERROR($M93*$H93,""))</f>
        <v/>
      </c>
      <c r="O93" s="23">
        <f>IF(OR($A93="",$I93="",$J93=""),"",IFERROR($I93*$J93,""))</f>
        <v/>
      </c>
      <c r="P93" s="23">
        <f>IF(OR($O93="",$K93=""),"",IFERROR($O93*(1-$K93),""))</f>
        <v/>
      </c>
      <c r="Q93" s="24">
        <f>IF(OR($P93="",$N93=""),"",IFERROR($P93/$N93,""))</f>
        <v/>
      </c>
      <c r="R93" s="25">
        <f>IFERROR(IF(COUNTA($A93:$L93)=0,"",IF(OR($A93="",$B93="",$C93="",$D93="",$E93="",$F93="",$G93="",$H93="",$I93="",$J93="",$K93="",$L93=""),"Eingaben fehlen",IF($D93="Archiviert","Archiviert",IF($D93="Prüfen","Manuell prüfen",IF($M93&gt;Parameter!$B$10,"Abdeckung prüfen",IF(AND($M93&gt;=Parameter!$B$8,$Q93&gt;=Parameter!$B$9),"Geeignet",IF($M93&lt;Parameter!$B$8,"Abdeckung zu niedrig","Personalstunden zu niedrig"))))))),"Prüfen")</f>
        <v/>
      </c>
    </row>
    <row r="94">
      <c r="A94" s="19" t="n"/>
      <c r="B94" s="19" t="n"/>
      <c r="C94" s="19" t="n"/>
      <c r="D94" s="19" t="n"/>
      <c r="E94" s="20" t="n"/>
      <c r="F94" s="20" t="n"/>
      <c r="G94" s="21" t="n"/>
      <c r="H94" s="20" t="n"/>
      <c r="I94" s="20" t="n"/>
      <c r="J94" s="21" t="n"/>
      <c r="K94" s="22" t="n"/>
      <c r="L94" s="19" t="n"/>
      <c r="M94" s="26">
        <f>IF(OR($A94="",$E94="",$F94="",$G94=""),"",IFERROR($E94*$F94*$G94,""))</f>
        <v/>
      </c>
      <c r="N94" s="26">
        <f>IF(OR($M94="",$H94=""),"",IFERROR($M94*$H94,""))</f>
        <v/>
      </c>
      <c r="O94" s="26">
        <f>IF(OR($A94="",$I94="",$J94=""),"",IFERROR($I94*$J94,""))</f>
        <v/>
      </c>
      <c r="P94" s="26">
        <f>IF(OR($O94="",$K94=""),"",IFERROR($O94*(1-$K94),""))</f>
        <v/>
      </c>
      <c r="Q94" s="27">
        <f>IF(OR($P94="",$N94=""),"",IFERROR($P94/$N94,""))</f>
        <v/>
      </c>
      <c r="R94" s="28">
        <f>IFERROR(IF(COUNTA($A94:$L94)=0,"",IF(OR($A94="",$B94="",$C94="",$D94="",$E94="",$F94="",$G94="",$H94="",$I94="",$J94="",$K94="",$L94=""),"Eingaben fehlen",IF($D94="Archiviert","Archiviert",IF($D94="Prüfen","Manuell prüfen",IF($M94&gt;Parameter!$B$10,"Abdeckung prüfen",IF(AND($M94&gt;=Parameter!$B$8,$Q94&gt;=Parameter!$B$9),"Geeignet",IF($M94&lt;Parameter!$B$8,"Abdeckung zu niedrig","Personalstunden zu niedrig"))))))),"Prüfen")</f>
        <v/>
      </c>
    </row>
    <row r="95">
      <c r="A95" s="19" t="n"/>
      <c r="B95" s="19" t="n"/>
      <c r="C95" s="19" t="n"/>
      <c r="D95" s="19" t="n"/>
      <c r="E95" s="20" t="n"/>
      <c r="F95" s="20" t="n"/>
      <c r="G95" s="21" t="n"/>
      <c r="H95" s="20" t="n"/>
      <c r="I95" s="20" t="n"/>
      <c r="J95" s="21" t="n"/>
      <c r="K95" s="22" t="n"/>
      <c r="L95" s="19" t="n"/>
      <c r="M95" s="23">
        <f>IF(OR($A95="",$E95="",$F95="",$G95=""),"",IFERROR($E95*$F95*$G95,""))</f>
        <v/>
      </c>
      <c r="N95" s="23">
        <f>IF(OR($M95="",$H95=""),"",IFERROR($M95*$H95,""))</f>
        <v/>
      </c>
      <c r="O95" s="23">
        <f>IF(OR($A95="",$I95="",$J95=""),"",IFERROR($I95*$J95,""))</f>
        <v/>
      </c>
      <c r="P95" s="23">
        <f>IF(OR($O95="",$K95=""),"",IFERROR($O95*(1-$K95),""))</f>
        <v/>
      </c>
      <c r="Q95" s="24">
        <f>IF(OR($P95="",$N95=""),"",IFERROR($P95/$N95,""))</f>
        <v/>
      </c>
      <c r="R95" s="25">
        <f>IFERROR(IF(COUNTA($A95:$L95)=0,"",IF(OR($A95="",$B95="",$C95="",$D95="",$E95="",$F95="",$G95="",$H95="",$I95="",$J95="",$K95="",$L95=""),"Eingaben fehlen",IF($D95="Archiviert","Archiviert",IF($D95="Prüfen","Manuell prüfen",IF($M95&gt;Parameter!$B$10,"Abdeckung prüfen",IF(AND($M95&gt;=Parameter!$B$8,$Q95&gt;=Parameter!$B$9),"Geeignet",IF($M95&lt;Parameter!$B$8,"Abdeckung zu niedrig","Personalstunden zu niedrig"))))))),"Prüfen")</f>
        <v/>
      </c>
    </row>
    <row r="96">
      <c r="A96" s="19" t="n"/>
      <c r="B96" s="19" t="n"/>
      <c r="C96" s="19" t="n"/>
      <c r="D96" s="19" t="n"/>
      <c r="E96" s="20" t="n"/>
      <c r="F96" s="20" t="n"/>
      <c r="G96" s="21" t="n"/>
      <c r="H96" s="20" t="n"/>
      <c r="I96" s="20" t="n"/>
      <c r="J96" s="21" t="n"/>
      <c r="K96" s="22" t="n"/>
      <c r="L96" s="19" t="n"/>
      <c r="M96" s="26">
        <f>IF(OR($A96="",$E96="",$F96="",$G96=""),"",IFERROR($E96*$F96*$G96,""))</f>
        <v/>
      </c>
      <c r="N96" s="26">
        <f>IF(OR($M96="",$H96=""),"",IFERROR($M96*$H96,""))</f>
        <v/>
      </c>
      <c r="O96" s="26">
        <f>IF(OR($A96="",$I96="",$J96=""),"",IFERROR($I96*$J96,""))</f>
        <v/>
      </c>
      <c r="P96" s="26">
        <f>IF(OR($O96="",$K96=""),"",IFERROR($O96*(1-$K96),""))</f>
        <v/>
      </c>
      <c r="Q96" s="27">
        <f>IF(OR($P96="",$N96=""),"",IFERROR($P96/$N96,""))</f>
        <v/>
      </c>
      <c r="R96" s="28">
        <f>IFERROR(IF(COUNTA($A96:$L96)=0,"",IF(OR($A96="",$B96="",$C96="",$D96="",$E96="",$F96="",$G96="",$H96="",$I96="",$J96="",$K96="",$L96=""),"Eingaben fehlen",IF($D96="Archiviert","Archiviert",IF($D96="Prüfen","Manuell prüfen",IF($M96&gt;Parameter!$B$10,"Abdeckung prüfen",IF(AND($M96&gt;=Parameter!$B$8,$Q96&gt;=Parameter!$B$9),"Geeignet",IF($M96&lt;Parameter!$B$8,"Abdeckung zu niedrig","Personalstunden zu niedrig"))))))),"Prüfen")</f>
        <v/>
      </c>
    </row>
    <row r="97">
      <c r="A97" s="19" t="n"/>
      <c r="B97" s="19" t="n"/>
      <c r="C97" s="19" t="n"/>
      <c r="D97" s="19" t="n"/>
      <c r="E97" s="20" t="n"/>
      <c r="F97" s="20" t="n"/>
      <c r="G97" s="21" t="n"/>
      <c r="H97" s="20" t="n"/>
      <c r="I97" s="20" t="n"/>
      <c r="J97" s="21" t="n"/>
      <c r="K97" s="22" t="n"/>
      <c r="L97" s="19" t="n"/>
      <c r="M97" s="23">
        <f>IF(OR($A97="",$E97="",$F97="",$G97=""),"",IFERROR($E97*$F97*$G97,""))</f>
        <v/>
      </c>
      <c r="N97" s="23">
        <f>IF(OR($M97="",$H97=""),"",IFERROR($M97*$H97,""))</f>
        <v/>
      </c>
      <c r="O97" s="23">
        <f>IF(OR($A97="",$I97="",$J97=""),"",IFERROR($I97*$J97,""))</f>
        <v/>
      </c>
      <c r="P97" s="23">
        <f>IF(OR($O97="",$K97=""),"",IFERROR($O97*(1-$K97),""))</f>
        <v/>
      </c>
      <c r="Q97" s="24">
        <f>IF(OR($P97="",$N97=""),"",IFERROR($P97/$N97,""))</f>
        <v/>
      </c>
      <c r="R97" s="25">
        <f>IFERROR(IF(COUNTA($A97:$L97)=0,"",IF(OR($A97="",$B97="",$C97="",$D97="",$E97="",$F97="",$G97="",$H97="",$I97="",$J97="",$K97="",$L97=""),"Eingaben fehlen",IF($D97="Archiviert","Archiviert",IF($D97="Prüfen","Manuell prüfen",IF($M97&gt;Parameter!$B$10,"Abdeckung prüfen",IF(AND($M97&gt;=Parameter!$B$8,$Q97&gt;=Parameter!$B$9),"Geeignet",IF($M97&lt;Parameter!$B$8,"Abdeckung zu niedrig","Personalstunden zu niedrig"))))))),"Prüfen")</f>
        <v/>
      </c>
    </row>
    <row r="98">
      <c r="A98" s="19" t="n"/>
      <c r="B98" s="19" t="n"/>
      <c r="C98" s="19" t="n"/>
      <c r="D98" s="19" t="n"/>
      <c r="E98" s="20" t="n"/>
      <c r="F98" s="20" t="n"/>
      <c r="G98" s="21" t="n"/>
      <c r="H98" s="20" t="n"/>
      <c r="I98" s="20" t="n"/>
      <c r="J98" s="21" t="n"/>
      <c r="K98" s="22" t="n"/>
      <c r="L98" s="19" t="n"/>
      <c r="M98" s="26">
        <f>IF(OR($A98="",$E98="",$F98="",$G98=""),"",IFERROR($E98*$F98*$G98,""))</f>
        <v/>
      </c>
      <c r="N98" s="26">
        <f>IF(OR($M98="",$H98=""),"",IFERROR($M98*$H98,""))</f>
        <v/>
      </c>
      <c r="O98" s="26">
        <f>IF(OR($A98="",$I98="",$J98=""),"",IFERROR($I98*$J98,""))</f>
        <v/>
      </c>
      <c r="P98" s="26">
        <f>IF(OR($O98="",$K98=""),"",IFERROR($O98*(1-$K98),""))</f>
        <v/>
      </c>
      <c r="Q98" s="27">
        <f>IF(OR($P98="",$N98=""),"",IFERROR($P98/$N98,""))</f>
        <v/>
      </c>
      <c r="R98" s="28">
        <f>IFERROR(IF(COUNTA($A98:$L98)=0,"",IF(OR($A98="",$B98="",$C98="",$D98="",$E98="",$F98="",$G98="",$H98="",$I98="",$J98="",$K98="",$L98=""),"Eingaben fehlen",IF($D98="Archiviert","Archiviert",IF($D98="Prüfen","Manuell prüfen",IF($M98&gt;Parameter!$B$10,"Abdeckung prüfen",IF(AND($M98&gt;=Parameter!$B$8,$Q98&gt;=Parameter!$B$9),"Geeignet",IF($M98&lt;Parameter!$B$8,"Abdeckung zu niedrig","Personalstunden zu niedrig"))))))),"Prüfen")</f>
        <v/>
      </c>
    </row>
    <row r="99">
      <c r="A99" s="19" t="n"/>
      <c r="B99" s="19" t="n"/>
      <c r="C99" s="19" t="n"/>
      <c r="D99" s="19" t="n"/>
      <c r="E99" s="20" t="n"/>
      <c r="F99" s="20" t="n"/>
      <c r="G99" s="21" t="n"/>
      <c r="H99" s="20" t="n"/>
      <c r="I99" s="20" t="n"/>
      <c r="J99" s="21" t="n"/>
      <c r="K99" s="22" t="n"/>
      <c r="L99" s="19" t="n"/>
      <c r="M99" s="23">
        <f>IF(OR($A99="",$E99="",$F99="",$G99=""),"",IFERROR($E99*$F99*$G99,""))</f>
        <v/>
      </c>
      <c r="N99" s="23">
        <f>IF(OR($M99="",$H99=""),"",IFERROR($M99*$H99,""))</f>
        <v/>
      </c>
      <c r="O99" s="23">
        <f>IF(OR($A99="",$I99="",$J99=""),"",IFERROR($I99*$J99,""))</f>
        <v/>
      </c>
      <c r="P99" s="23">
        <f>IF(OR($O99="",$K99=""),"",IFERROR($O99*(1-$K99),""))</f>
        <v/>
      </c>
      <c r="Q99" s="24">
        <f>IF(OR($P99="",$N99=""),"",IFERROR($P99/$N99,""))</f>
        <v/>
      </c>
      <c r="R99" s="25">
        <f>IFERROR(IF(COUNTA($A99:$L99)=0,"",IF(OR($A99="",$B99="",$C99="",$D99="",$E99="",$F99="",$G99="",$H99="",$I99="",$J99="",$K99="",$L99=""),"Eingaben fehlen",IF($D99="Archiviert","Archiviert",IF($D99="Prüfen","Manuell prüfen",IF($M99&gt;Parameter!$B$10,"Abdeckung prüfen",IF(AND($M99&gt;=Parameter!$B$8,$Q99&gt;=Parameter!$B$9),"Geeignet",IF($M99&lt;Parameter!$B$8,"Abdeckung zu niedrig","Personalstunden zu niedrig"))))))),"Prüfen")</f>
        <v/>
      </c>
    </row>
    <row r="100">
      <c r="A100" s="19" t="n"/>
      <c r="B100" s="19" t="n"/>
      <c r="C100" s="19" t="n"/>
      <c r="D100" s="19" t="n"/>
      <c r="E100" s="20" t="n"/>
      <c r="F100" s="20" t="n"/>
      <c r="G100" s="21" t="n"/>
      <c r="H100" s="20" t="n"/>
      <c r="I100" s="20" t="n"/>
      <c r="J100" s="21" t="n"/>
      <c r="K100" s="22" t="n"/>
      <c r="L100" s="19" t="n"/>
      <c r="M100" s="26">
        <f>IF(OR($A100="",$E100="",$F100="",$G100=""),"",IFERROR($E100*$F100*$G100,""))</f>
        <v/>
      </c>
      <c r="N100" s="26">
        <f>IF(OR($M100="",$H100=""),"",IFERROR($M100*$H100,""))</f>
        <v/>
      </c>
      <c r="O100" s="26">
        <f>IF(OR($A100="",$I100="",$J100=""),"",IFERROR($I100*$J100,""))</f>
        <v/>
      </c>
      <c r="P100" s="26">
        <f>IF(OR($O100="",$K100=""),"",IFERROR($O100*(1-$K100),""))</f>
        <v/>
      </c>
      <c r="Q100" s="27">
        <f>IF(OR($P100="",$N100=""),"",IFERROR($P100/$N100,""))</f>
        <v/>
      </c>
      <c r="R100" s="28">
        <f>IFERROR(IF(COUNTA($A100:$L100)=0,"",IF(OR($A100="",$B100="",$C100="",$D100="",$E100="",$F100="",$G100="",$H100="",$I100="",$J100="",$K100="",$L100=""),"Eingaben fehlen",IF($D100="Archiviert","Archiviert",IF($D100="Prüfen","Manuell prüfen",IF($M100&gt;Parameter!$B$10,"Abdeckung prüfen",IF(AND($M100&gt;=Parameter!$B$8,$Q100&gt;=Parameter!$B$9),"Geeignet",IF($M100&lt;Parameter!$B$8,"Abdeckung zu niedrig","Personalstunden zu niedrig"))))))),"Prüfen")</f>
        <v/>
      </c>
    </row>
    <row r="101">
      <c r="A101" s="19" t="n"/>
      <c r="B101" s="19" t="n"/>
      <c r="C101" s="19" t="n"/>
      <c r="D101" s="19" t="n"/>
      <c r="E101" s="20" t="n"/>
      <c r="F101" s="20" t="n"/>
      <c r="G101" s="21" t="n"/>
      <c r="H101" s="20" t="n"/>
      <c r="I101" s="20" t="n"/>
      <c r="J101" s="21" t="n"/>
      <c r="K101" s="22" t="n"/>
      <c r="L101" s="19" t="n"/>
      <c r="M101" s="23">
        <f>IF(OR($A101="",$E101="",$F101="",$G101=""),"",IFERROR($E101*$F101*$G101,""))</f>
        <v/>
      </c>
      <c r="N101" s="23">
        <f>IF(OR($M101="",$H101=""),"",IFERROR($M101*$H101,""))</f>
        <v/>
      </c>
      <c r="O101" s="23">
        <f>IF(OR($A101="",$I101="",$J101=""),"",IFERROR($I101*$J101,""))</f>
        <v/>
      </c>
      <c r="P101" s="23">
        <f>IF(OR($O101="",$K101=""),"",IFERROR($O101*(1-$K101),""))</f>
        <v/>
      </c>
      <c r="Q101" s="24">
        <f>IF(OR($P101="",$N101=""),"",IFERROR($P101/$N101,""))</f>
        <v/>
      </c>
      <c r="R101" s="25">
        <f>IFERROR(IF(COUNTA($A101:$L101)=0,"",IF(OR($A101="",$B101="",$C101="",$D101="",$E101="",$F101="",$G101="",$H101="",$I101="",$J101="",$K101="",$L101=""),"Eingaben fehlen",IF($D101="Archiviert","Archiviert",IF($D101="Prüfen","Manuell prüfen",IF($M101&gt;Parameter!$B$10,"Abdeckung prüfen",IF(AND($M101&gt;=Parameter!$B$8,$Q101&gt;=Parameter!$B$9),"Geeignet",IF($M101&lt;Parameter!$B$8,"Abdeckung zu niedrig","Personalstunden zu niedrig"))))))),"Prüfen")</f>
        <v/>
      </c>
    </row>
    <row r="102">
      <c r="A102" s="19" t="n"/>
      <c r="B102" s="19" t="n"/>
      <c r="C102" s="19" t="n"/>
      <c r="D102" s="19" t="n"/>
      <c r="E102" s="20" t="n"/>
      <c r="F102" s="20" t="n"/>
      <c r="G102" s="21" t="n"/>
      <c r="H102" s="20" t="n"/>
      <c r="I102" s="20" t="n"/>
      <c r="J102" s="21" t="n"/>
      <c r="K102" s="22" t="n"/>
      <c r="L102" s="19" t="n"/>
      <c r="M102" s="26">
        <f>IF(OR($A102="",$E102="",$F102="",$G102=""),"",IFERROR($E102*$F102*$G102,""))</f>
        <v/>
      </c>
      <c r="N102" s="26">
        <f>IF(OR($M102="",$H102=""),"",IFERROR($M102*$H102,""))</f>
        <v/>
      </c>
      <c r="O102" s="26">
        <f>IF(OR($A102="",$I102="",$J102=""),"",IFERROR($I102*$J102,""))</f>
        <v/>
      </c>
      <c r="P102" s="26">
        <f>IF(OR($O102="",$K102=""),"",IFERROR($O102*(1-$K102),""))</f>
        <v/>
      </c>
      <c r="Q102" s="27">
        <f>IF(OR($P102="",$N102=""),"",IFERROR($P102/$N102,""))</f>
        <v/>
      </c>
      <c r="R102" s="28">
        <f>IFERROR(IF(COUNTA($A102:$L102)=0,"",IF(OR($A102="",$B102="",$C102="",$D102="",$E102="",$F102="",$G102="",$H102="",$I102="",$J102="",$K102="",$L102=""),"Eingaben fehlen",IF($D102="Archiviert","Archiviert",IF($D102="Prüfen","Manuell prüfen",IF($M102&gt;Parameter!$B$10,"Abdeckung prüfen",IF(AND($M102&gt;=Parameter!$B$8,$Q102&gt;=Parameter!$B$9),"Geeignet",IF($M102&lt;Parameter!$B$8,"Abdeckung zu niedrig","Personalstunden zu niedrig"))))))),"Prüfen")</f>
        <v/>
      </c>
    </row>
    <row r="103">
      <c r="A103" s="19" t="n"/>
      <c r="B103" s="19" t="n"/>
      <c r="C103" s="19" t="n"/>
      <c r="D103" s="19" t="n"/>
      <c r="E103" s="20" t="n"/>
      <c r="F103" s="20" t="n"/>
      <c r="G103" s="21" t="n"/>
      <c r="H103" s="20" t="n"/>
      <c r="I103" s="20" t="n"/>
      <c r="J103" s="21" t="n"/>
      <c r="K103" s="22" t="n"/>
      <c r="L103" s="19" t="n"/>
      <c r="M103" s="23">
        <f>IF(OR($A103="",$E103="",$F103="",$G103=""),"",IFERROR($E103*$F103*$G103,""))</f>
        <v/>
      </c>
      <c r="N103" s="23">
        <f>IF(OR($M103="",$H103=""),"",IFERROR($M103*$H103,""))</f>
        <v/>
      </c>
      <c r="O103" s="23">
        <f>IF(OR($A103="",$I103="",$J103=""),"",IFERROR($I103*$J103,""))</f>
        <v/>
      </c>
      <c r="P103" s="23">
        <f>IF(OR($O103="",$K103=""),"",IFERROR($O103*(1-$K103),""))</f>
        <v/>
      </c>
      <c r="Q103" s="24">
        <f>IF(OR($P103="",$N103=""),"",IFERROR($P103/$N103,""))</f>
        <v/>
      </c>
      <c r="R103" s="25">
        <f>IFERROR(IF(COUNTA($A103:$L103)=0,"",IF(OR($A103="",$B103="",$C103="",$D103="",$E103="",$F103="",$G103="",$H103="",$I103="",$J103="",$K103="",$L103=""),"Eingaben fehlen",IF($D103="Archiviert","Archiviert",IF($D103="Prüfen","Manuell prüfen",IF($M103&gt;Parameter!$B$10,"Abdeckung prüfen",IF(AND($M103&gt;=Parameter!$B$8,$Q103&gt;=Parameter!$B$9),"Geeignet",IF($M103&lt;Parameter!$B$8,"Abdeckung zu niedrig","Personalstunden zu niedrig"))))))),"Prüfen")</f>
        <v/>
      </c>
    </row>
    <row r="104">
      <c r="A104" s="19" t="n"/>
      <c r="B104" s="19" t="n"/>
      <c r="C104" s="19" t="n"/>
      <c r="D104" s="19" t="n"/>
      <c r="E104" s="20" t="n"/>
      <c r="F104" s="20" t="n"/>
      <c r="G104" s="21" t="n"/>
      <c r="H104" s="20" t="n"/>
      <c r="I104" s="20" t="n"/>
      <c r="J104" s="21" t="n"/>
      <c r="K104" s="22" t="n"/>
      <c r="L104" s="19" t="n"/>
      <c r="M104" s="26">
        <f>IF(OR($A104="",$E104="",$F104="",$G104=""),"",IFERROR($E104*$F104*$G104,""))</f>
        <v/>
      </c>
      <c r="N104" s="26">
        <f>IF(OR($M104="",$H104=""),"",IFERROR($M104*$H104,""))</f>
        <v/>
      </c>
      <c r="O104" s="26">
        <f>IF(OR($A104="",$I104="",$J104=""),"",IFERROR($I104*$J104,""))</f>
        <v/>
      </c>
      <c r="P104" s="26">
        <f>IF(OR($O104="",$K104=""),"",IFERROR($O104*(1-$K104),""))</f>
        <v/>
      </c>
      <c r="Q104" s="27">
        <f>IF(OR($P104="",$N104=""),"",IFERROR($P104/$N104,""))</f>
        <v/>
      </c>
      <c r="R104" s="28">
        <f>IFERROR(IF(COUNTA($A104:$L104)=0,"",IF(OR($A104="",$B104="",$C104="",$D104="",$E104="",$F104="",$G104="",$H104="",$I104="",$J104="",$K104="",$L104=""),"Eingaben fehlen",IF($D104="Archiviert","Archiviert",IF($D104="Prüfen","Manuell prüfen",IF($M104&gt;Parameter!$B$10,"Abdeckung prüfen",IF(AND($M104&gt;=Parameter!$B$8,$Q104&gt;=Parameter!$B$9),"Geeignet",IF($M104&lt;Parameter!$B$8,"Abdeckung zu niedrig","Personalstunden zu niedrig"))))))),"Prüfen")</f>
        <v/>
      </c>
    </row>
    <row r="105">
      <c r="A105" s="19" t="n"/>
      <c r="B105" s="19" t="n"/>
      <c r="C105" s="19" t="n"/>
      <c r="D105" s="19" t="n"/>
      <c r="E105" s="20" t="n"/>
      <c r="F105" s="20" t="n"/>
      <c r="G105" s="21" t="n"/>
      <c r="H105" s="20" t="n"/>
      <c r="I105" s="20" t="n"/>
      <c r="J105" s="21" t="n"/>
      <c r="K105" s="22" t="n"/>
      <c r="L105" s="19" t="n"/>
      <c r="M105" s="23">
        <f>IF(OR($A105="",$E105="",$F105="",$G105=""),"",IFERROR($E105*$F105*$G105,""))</f>
        <v/>
      </c>
      <c r="N105" s="23">
        <f>IF(OR($M105="",$H105=""),"",IFERROR($M105*$H105,""))</f>
        <v/>
      </c>
      <c r="O105" s="23">
        <f>IF(OR($A105="",$I105="",$J105=""),"",IFERROR($I105*$J105,""))</f>
        <v/>
      </c>
      <c r="P105" s="23">
        <f>IF(OR($O105="",$K105=""),"",IFERROR($O105*(1-$K105),""))</f>
        <v/>
      </c>
      <c r="Q105" s="24">
        <f>IF(OR($P105="",$N105=""),"",IFERROR($P105/$N105,""))</f>
        <v/>
      </c>
      <c r="R105" s="25">
        <f>IFERROR(IF(COUNTA($A105:$L105)=0,"",IF(OR($A105="",$B105="",$C105="",$D105="",$E105="",$F105="",$G105="",$H105="",$I105="",$J105="",$K105="",$L105=""),"Eingaben fehlen",IF($D105="Archiviert","Archiviert",IF($D105="Prüfen","Manuell prüfen",IF($M105&gt;Parameter!$B$10,"Abdeckung prüfen",IF(AND($M105&gt;=Parameter!$B$8,$Q105&gt;=Parameter!$B$9),"Geeignet",IF($M105&lt;Parameter!$B$8,"Abdeckung zu niedrig","Personalstunden zu niedrig"))))))),"Prüfen")</f>
        <v/>
      </c>
    </row>
    <row r="106">
      <c r="A106" s="19" t="n"/>
      <c r="B106" s="19" t="n"/>
      <c r="C106" s="19" t="n"/>
      <c r="D106" s="19" t="n"/>
      <c r="E106" s="20" t="n"/>
      <c r="F106" s="20" t="n"/>
      <c r="G106" s="21" t="n"/>
      <c r="H106" s="20" t="n"/>
      <c r="I106" s="20" t="n"/>
      <c r="J106" s="21" t="n"/>
      <c r="K106" s="22" t="n"/>
      <c r="L106" s="19" t="n"/>
      <c r="M106" s="26">
        <f>IF(OR($A106="",$E106="",$F106="",$G106=""),"",IFERROR($E106*$F106*$G106,""))</f>
        <v/>
      </c>
      <c r="N106" s="26">
        <f>IF(OR($M106="",$H106=""),"",IFERROR($M106*$H106,""))</f>
        <v/>
      </c>
      <c r="O106" s="26">
        <f>IF(OR($A106="",$I106="",$J106=""),"",IFERROR($I106*$J106,""))</f>
        <v/>
      </c>
      <c r="P106" s="26">
        <f>IF(OR($O106="",$K106=""),"",IFERROR($O106*(1-$K106),""))</f>
        <v/>
      </c>
      <c r="Q106" s="27">
        <f>IF(OR($P106="",$N106=""),"",IFERROR($P106/$N106,""))</f>
        <v/>
      </c>
      <c r="R106" s="28">
        <f>IFERROR(IF(COUNTA($A106:$L106)=0,"",IF(OR($A106="",$B106="",$C106="",$D106="",$E106="",$F106="",$G106="",$H106="",$I106="",$J106="",$K106="",$L106=""),"Eingaben fehlen",IF($D106="Archiviert","Archiviert",IF($D106="Prüfen","Manuell prüfen",IF($M106&gt;Parameter!$B$10,"Abdeckung prüfen",IF(AND($M106&gt;=Parameter!$B$8,$Q106&gt;=Parameter!$B$9),"Geeignet",IF($M106&lt;Parameter!$B$8,"Abdeckung zu niedrig","Personalstunden zu niedrig"))))))),"Prüfen")</f>
        <v/>
      </c>
    </row>
  </sheetData>
  <autoFilter ref="A6:R106"/>
  <mergeCells count="1">
    <mergeCell ref="A1:R1"/>
  </mergeCells>
  <conditionalFormatting sqref="A7:A106">
    <cfRule type="expression" priority="1" dxfId="1">
      <formula>AND($A7&lt;&gt;"",COUNTIF($A$7:$A$106,$A7)&gt;1)</formula>
    </cfRule>
  </conditionalFormatting>
  <conditionalFormatting sqref="K7:K106">
    <cfRule type="expression" priority="2" dxfId="1">
      <formula>AND($A7&lt;&gt;"",$K7&gt;0.25)</formula>
    </cfRule>
  </conditionalFormatting>
  <conditionalFormatting sqref="R7:R106">
    <cfRule type="expression" priority="3" dxfId="0">
      <formula>$R7="Geeignet"</formula>
    </cfRule>
    <cfRule type="expression" priority="4" dxfId="1">
      <formula>AND($R7&lt;&gt;"",$R7&lt;&gt;"Geeignet",$R7&lt;&gt;"Archiviert")</formula>
    </cfRule>
  </conditionalFormatting>
  <conditionalFormatting sqref="Q7:Q106">
    <cfRule type="colorScale" priority="5">
      <colorScale>
        <cfvo type="num" val="0.75"/>
        <cfvo type="num" val="1"/>
        <cfvo type="num" val="1.15"/>
        <color rgb="00B8441C"/>
        <color rgb="00FFF0AE"/>
        <color rgb="00397A62"/>
      </colorScale>
    </cfRule>
  </conditionalFormatting>
  <dataValidations count="12">
    <dataValidation sqref="A7:A106" showDropDown="0" showInputMessage="1" showErrorMessage="1" allowBlank="0" errorTitle="Modell-ID prüfen" error="Die Modell-ID sollte zwischen 1 und 20 Zeichen enthalten." promptTitle="Pflichtfeld bei Nutzung" prompt="Eindeutige Modell-ID eingeben; Duplikate werden farbig markiert." type="textLength" errorStyle="warning" operator="between">
      <formula1>1</formula1>
      <formula2>20</formula2>
    </dataValidation>
    <dataValidation sqref="B7:B106" showDropDown="0" showInputMessage="0" showErrorMessage="1" allowBlank="0" errorTitle="Modellname prüfen" error="Der Modellname sollte zwischen 1 und 60 Zeichen enthalten." type="textLength" errorStyle="warning" operator="between">
      <formula1>1</formula1>
      <formula2>60</formula2>
    </dataValidation>
    <dataValidation sqref="C7:C106" showDropDown="0" showInputMessage="1" showErrorMessage="1" allowBlank="0" errorTitle="Anlage prüfen" error="Bitte einen stabilen Auswahlwert verwenden oder eine begründete neue Anlage eingeben." promptTitle="Fiktive Anlage" prompt="Anlage auswählen." type="list" errorStyle="warning">
      <formula1>"Musterwerk Nord – Linie A,Musterwerk Nord – Linie B,Musterwerk Hain – Zelle 1,Musterwerk Hain – Zelle 2"</formula1>
    </dataValidation>
    <dataValidation sqref="D7:D106" showDropDown="0" showInputMessage="0" showErrorMessage="1" allowBlank="0" errorTitle="Status prüfen" error="Vorgesehene Werte: Aktiv, Prüfen oder Archiviert." type="list" errorStyle="warning">
      <formula1>"Aktiv,Prüfen,Archiviert"</formula1>
    </dataValidation>
    <dataValidation sqref="E7:E106" showDropDown="0" showInputMessage="0" showErrorMessage="1" allowBlank="0" errorTitle="Schichtanzahl prüfen" error="Plausibler Vorlagenbereich: 1 bis 4 Schichten pro Tag." type="whole" errorStyle="warning" operator="between">
      <formula1>1</formula1>
      <formula2>4</formula2>
    </dataValidation>
    <dataValidation sqref="F7:F106" showDropDown="0" showInputMessage="0" showErrorMessage="1" allowBlank="0" errorTitle="Tage prüfen" error="Plausibler Bereich: 1 bis 7 Tage pro Woche." type="whole" errorStyle="warning" operator="between">
      <formula1>1</formula1>
      <formula2>7</formula2>
    </dataValidation>
    <dataValidation sqref="G7:G106" showDropDown="0" showInputMessage="0" showErrorMessage="1" allowBlank="0" errorTitle="Schichtdauer prüfen" error="Plausibler Vorlagenbereich: 1,0 bis 12,0 Stunden." type="decimal" errorStyle="warning" operator="between">
      <formula1>1</formula1>
      <formula2>12</formula2>
    </dataValidation>
    <dataValidation sqref="H7:H106" showDropDown="0" showInputMessage="0" showErrorMessage="1" allowBlank="0" errorTitle="Besetzung prüfen" error="Plausibler Vorlagenbereich: 1 bis 100 Personen je Schicht." type="whole" errorStyle="warning" operator="between">
      <formula1>1</formula1>
      <formula2>100</formula2>
    </dataValidation>
    <dataValidation sqref="I7:I106" showDropDown="0" showInputMessage="0" showErrorMessage="1" allowBlank="0" errorTitle="Personalzahl prüfen" error="Plausibler Vorlagenbereich: 1 bis 500 verfügbare Personen." type="whole" errorStyle="warning" operator="between">
      <formula1>1</formula1>
      <formula2>500</formula2>
    </dataValidation>
    <dataValidation sqref="J7:J106" showDropDown="0" showInputMessage="0" showErrorMessage="1" allowBlank="0" errorTitle="Vertragsstunden prüfen" error="Plausibler Vorlagenbereich: 1,0 bis 60,0 Stunden pro Person und Woche." type="decimal" errorStyle="warning" operator="between">
      <formula1>1</formula1>
      <formula2>60</formula2>
    </dataValidation>
    <dataValidation sqref="K7:K106" showDropDown="0" showInputMessage="0" showErrorMessage="1" allowBlank="0" errorTitle="Reserve prüfen" error="Plausibler Vorlagenbereich: 0,0 % bis 50,0 %." type="decimal" errorStyle="warning" operator="between">
      <formula1>0</formula1>
      <formula2>0.5</formula2>
    </dataValidation>
    <dataValidation sqref="L7:L106" showDropDown="0" showInputMessage="0" showErrorMessage="1" allowBlank="0" errorTitle="Rolle prüfen" error="Bitte eine vorgesehene Funktionsrolle auswählen." type="list" errorStyle="warning">
      <formula1>"Produktionsplanung,Betriebsleitung,Schichtkoordination,Arbeitsvorbereitung"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FFF0AE"/>
    <outlinePr summaryBelow="1" summaryRight="1"/>
    <pageSetUpPr/>
  </sheetPr>
  <dimension ref="A1:D1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0" customWidth="1" min="3" max="3"/>
    <col width="76" customWidth="1" min="4" max="4"/>
  </cols>
  <sheetData>
    <row r="1" ht="27" customHeight="1">
      <c r="A1" s="1" t="inlineStr">
        <is>
          <t>Parameter – veränderbare Planungsannahmen</t>
        </is>
      </c>
      <c r="B1" s="37" t="n"/>
      <c r="C1" s="37" t="n"/>
      <c r="D1" s="38" t="n"/>
    </row>
    <row r="2" ht="30" customHeight="1">
      <c r="A2" s="3" t="inlineStr">
        <is>
          <t>Zweck</t>
        </is>
      </c>
      <c r="B2" s="4" t="inlineStr">
        <is>
          <t>Zentrale, sichtbar veränderbare Annahmen für die Bewertung aller Schichtmodelle.</t>
        </is>
      </c>
      <c r="C2" s="4" t="n"/>
      <c r="D2" s="4" t="n"/>
    </row>
    <row r="3" ht="30" customHeight="1">
      <c r="A3" s="3" t="inlineStr">
        <is>
          <t>Datenquelle</t>
        </is>
      </c>
      <c r="B3" s="4" t="inlineStr">
        <is>
          <t>Manuelle Festlegung durch die betriebliche Planung; keine normativen oder tariflichen Vorgaben.</t>
        </is>
      </c>
      <c r="C3" s="4" t="n"/>
      <c r="D3" s="4" t="n"/>
    </row>
    <row r="4" ht="30" customHeight="1">
      <c r="A4" s="3" t="inlineStr">
        <is>
          <t>Sichtbares Ergebnis</t>
        </is>
      </c>
      <c r="B4" s="4" t="inlineStr">
        <is>
          <t>Einheitliche Grenzwerte für Zielabdeckung, Kapazitätsdeckung und Plausibilitätskontrollen.</t>
        </is>
      </c>
      <c r="C4" s="4" t="n"/>
      <c r="D4" s="4" t="n"/>
    </row>
    <row r="5"/>
    <row r="6" ht="34" customHeight="1">
      <c r="A6" s="14" t="inlineStr">
        <is>
          <t>Parameter</t>
        </is>
      </c>
      <c r="B6" s="14" t="inlineStr">
        <is>
          <t>Wert</t>
        </is>
      </c>
      <c r="C6" s="14" t="inlineStr">
        <is>
          <t>Einheit</t>
        </is>
      </c>
      <c r="D6" s="14" t="inlineStr">
        <is>
          <t>Erläuterung und Leerfall</t>
        </is>
      </c>
    </row>
    <row r="7">
      <c r="A7" s="29" t="inlineStr">
        <is>
          <t>Planungsstand</t>
        </is>
      </c>
      <c r="B7" s="30" t="n">
        <v>46274</v>
      </c>
      <c r="C7" s="31" t="inlineStr">
        <is>
          <t>Datum</t>
        </is>
      </c>
      <c r="D7" s="29" t="inlineStr">
        <is>
          <t>Zeitpunkt der manuellen Entscheidung; bei Leerwert fehlt der zeitliche Bezug.</t>
        </is>
      </c>
    </row>
    <row r="8">
      <c r="A8" s="32" t="inlineStr">
        <is>
          <t>Ziel-Abdeckung</t>
        </is>
      </c>
      <c r="B8" s="33" t="n">
        <v>120</v>
      </c>
      <c r="C8" s="34" t="inlineStr">
        <is>
          <t>h/Woche</t>
        </is>
      </c>
      <c r="D8" s="32" t="inlineStr">
        <is>
          <t>Gewünschte wöchentliche Betriebsabdeckung; bei Leerwert ist keine Bewertung möglich.</t>
        </is>
      </c>
    </row>
    <row r="9">
      <c r="A9" s="29" t="inlineStr">
        <is>
          <t>Mindest-Kapazitätsdeckung</t>
        </is>
      </c>
      <c r="B9" s="22" t="n">
        <v>0.95</v>
      </c>
      <c r="C9" s="31" t="inlineStr">
        <is>
          <t>Anteil</t>
        </is>
      </c>
      <c r="D9" s="29" t="inlineStr">
        <is>
          <t>Interne Planungsannahme, nicht als allgemeine Vorgabe zu verstehen.</t>
        </is>
      </c>
    </row>
    <row r="10">
      <c r="A10" s="32" t="inlineStr">
        <is>
          <t>Plausibilitätsobergrenze Abdeckung</t>
        </is>
      </c>
      <c r="B10" s="33" t="n">
        <v>168</v>
      </c>
      <c r="C10" s="34" t="inlineStr">
        <is>
          <t>h/Woche</t>
        </is>
      </c>
      <c r="D10" s="32" t="inlineStr">
        <is>
          <t>Markiert rechnerisch auffällige Modelle; legitime Eingaben werden nicht gesperrt.</t>
        </is>
      </c>
    </row>
    <row r="11">
      <c r="A11" s="29" t="inlineStr">
        <is>
          <t>Überhang-Warnschwelle</t>
        </is>
      </c>
      <c r="B11" s="22" t="n">
        <v>0.1</v>
      </c>
      <c r="C11" s="31" t="inlineStr">
        <is>
          <t>Anteil über 100 %</t>
        </is>
      </c>
      <c r="D11" s="29" t="inlineStr">
        <is>
          <t>Zählt deutliche Kapazitätsüberhänge in der Zusammenfassung.</t>
        </is>
      </c>
    </row>
    <row r="12"/>
    <row r="13">
      <c r="A13" s="6" t="inlineStr">
        <is>
          <t>Stabile Auswahlwerte der Vorlage</t>
        </is>
      </c>
      <c r="B13" s="6" t="n"/>
      <c r="C13" s="6" t="n"/>
      <c r="D13" s="6" t="n"/>
    </row>
    <row r="14" ht="34" customHeight="1">
      <c r="A14" s="32" t="inlineStr">
        <is>
          <t>Status</t>
        </is>
      </c>
      <c r="B14" s="32" t="inlineStr">
        <is>
          <t>Aktiv | Prüfen | Archiviert</t>
        </is>
      </c>
      <c r="C14" s="32" t="n"/>
      <c r="D14" s="32" t="n"/>
    </row>
    <row r="15" ht="34" customHeight="1">
      <c r="A15" s="29" t="inlineStr">
        <is>
          <t>Fiktive Anlagen</t>
        </is>
      </c>
      <c r="B15" s="29" t="inlineStr">
        <is>
          <t>Musterwerk Nord – Linie A | Musterwerk Nord – Linie B | Musterwerk Hain – Zelle 1 | Musterwerk Hain – Zelle 2</t>
        </is>
      </c>
      <c r="C15" s="29" t="n"/>
      <c r="D15" s="29" t="n"/>
    </row>
    <row r="16" ht="34" customHeight="1">
      <c r="A16" s="32" t="inlineStr">
        <is>
          <t>Verantwortungsrollen</t>
        </is>
      </c>
      <c r="B16" s="32" t="inlineStr">
        <is>
          <t>Produktionsplanung | Betriebsleitung | Schichtkoordination | Arbeitsvorbereitung</t>
        </is>
      </c>
      <c r="C16" s="32" t="n"/>
      <c r="D16" s="32" t="n"/>
    </row>
  </sheetData>
  <mergeCells count="1">
    <mergeCell ref="A1:D1"/>
  </mergeCells>
  <dataValidations count="5">
    <dataValidation sqref="B7" showDropDown="0" showInputMessage="0" showErrorMessage="1" allowBlank="0" errorTitle="Datum prüfen" error="Bitte einen Planungsstand im plausiblen Zeitraum eingeben." type="date" errorStyle="warning" operator="between">
      <formula1>DATE(YEAR(TODAY())-2,1,1)</formula1>
      <formula2>DATE(YEAR(TODAY())+3,12,31)</formula2>
    </dataValidation>
    <dataValidation sqref="B8" showDropDown="0" showInputMessage="0" showErrorMessage="1" allowBlank="0" errorTitle="Ziel-Abdeckung prüfen" error="Plausibler Vorlagenbereich: 1,0 bis 168,0 Stunden pro Woche." type="decimal" errorStyle="warning" operator="between">
      <formula1>1</formula1>
      <formula2>168</formula2>
    </dataValidation>
    <dataValidation sqref="B9" showDropDown="0" showInputMessage="0" showErrorMessage="1" allowBlank="0" errorTitle="Mindestdeckung prüfen" error="Plausibler Vorlagenbereich: 50,0 % bis 150,0 %." type="decimal" errorStyle="warning" operator="between">
      <formula1>0.5</formula1>
      <formula2>1.5</formula2>
    </dataValidation>
    <dataValidation sqref="B10" showDropDown="0" showInputMessage="0" showErrorMessage="1" allowBlank="0" errorTitle="Obergrenze prüfen" error="Plausibler Vorlagenbereich: 1,0 bis 168,0 Stunden pro Woche." type="decimal" errorStyle="warning" operator="between">
      <formula1>1</formula1>
      <formula2>168</formula2>
    </dataValidation>
    <dataValidation sqref="B11" showDropDown="0" showInputMessage="0" showErrorMessage="1" allowBlank="0" errorTitle="Überhang prüfen" error="Plausibler Vorlagenbereich: 0,0 % bis 100,0 %." type="decimal" errorStyle="warning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397A62"/>
    <outlinePr summaryBelow="1" summaryRight="1"/>
    <pageSetUpPr/>
  </sheetPr>
  <dimension ref="A1:F44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1" customWidth="1" min="1" max="1"/>
    <col width="24" customWidth="1" min="2" max="2"/>
    <col width="22" customWidth="1" min="3" max="3"/>
    <col width="25" customWidth="1" min="4" max="4"/>
    <col width="43" customWidth="1" min="5" max="5"/>
    <col width="48" customWidth="1" min="6" max="6"/>
  </cols>
  <sheetData>
    <row r="1" ht="27" customHeight="1">
      <c r="A1" s="1" t="inlineStr">
        <is>
          <t>Anweisungen und manuelle Kontrollen</t>
        </is>
      </c>
      <c r="B1" s="37" t="n"/>
      <c r="C1" s="37" t="n"/>
      <c r="D1" s="37" t="n"/>
      <c r="E1" s="37" t="n"/>
      <c r="F1" s="38" t="n"/>
    </row>
    <row r="2" ht="31" customHeight="1">
      <c r="A2" s="3" t="inlineStr">
        <is>
          <t>Zweck</t>
        </is>
      </c>
      <c r="B2" s="4" t="inlineStr">
        <is>
          <t>Erläuterung der Eingaben, Formeln, Leerfälle, Grenzfälle und erforderlichen manuellen Prüfungen.</t>
        </is>
      </c>
      <c r="C2" s="4" t="n"/>
      <c r="D2" s="4" t="n"/>
      <c r="E2" s="4" t="n"/>
      <c r="F2" s="4" t="n"/>
    </row>
    <row r="3" ht="31" customHeight="1">
      <c r="A3" s="3" t="inlineStr">
        <is>
          <t>Datenquelle</t>
        </is>
      </c>
      <c r="B3" s="4" t="inlineStr">
        <is>
          <t>Struktur und Rechenlogik dieser Arbeitsmappe; keine externe Datenquelle oder automatische Aktualisierung.</t>
        </is>
      </c>
      <c r="C3" s="4" t="n"/>
      <c r="D3" s="4" t="n"/>
      <c r="E3" s="4" t="n"/>
      <c r="F3" s="4" t="n"/>
    </row>
    <row r="4" ht="31" customHeight="1">
      <c r="A4" s="3" t="inlineStr">
        <is>
          <t>Sichtbares Ergebnis</t>
        </is>
      </c>
      <c r="B4" s="4" t="inlineStr">
        <is>
          <t>Nachvollziehbare Felddefinitionen und kontrollierbare Beispielergebnisse nach Neuberechnung in Excel.</t>
        </is>
      </c>
      <c r="C4" s="4" t="n"/>
      <c r="D4" s="4" t="n"/>
      <c r="E4" s="4" t="n"/>
      <c r="F4" s="4" t="n"/>
    </row>
    <row r="5"/>
    <row r="6" ht="34" customHeight="1">
      <c r="A6" s="14" t="inlineStr">
        <is>
          <t>Feld</t>
        </is>
      </c>
      <c r="B6" s="14" t="inlineStr">
        <is>
          <t>Datentyp</t>
        </is>
      </c>
      <c r="C6" s="14" t="inlineStr">
        <is>
          <t>Einheit</t>
        </is>
      </c>
      <c r="D6" s="14" t="inlineStr">
        <is>
          <t>Pflichtstatus</t>
        </is>
      </c>
      <c r="E6" s="14" t="inlineStr">
        <is>
          <t>Verhalten bei fehlendem Wert</t>
        </is>
      </c>
      <c r="F6" s="14" t="inlineStr">
        <is>
          <t>Kontrolle oder Hinweis</t>
        </is>
      </c>
    </row>
    <row r="7" ht="39" customHeight="1">
      <c r="A7" s="35" t="inlineStr">
        <is>
          <t>Modell-ID</t>
        </is>
      </c>
      <c r="B7" s="35" t="inlineStr">
        <is>
          <t>Text</t>
        </is>
      </c>
      <c r="C7" s="35" t="inlineStr">
        <is>
          <t>–</t>
        </is>
      </c>
      <c r="D7" s="35" t="inlineStr">
        <is>
          <t>Ja, sobald Zeile genutzt</t>
        </is>
      </c>
      <c r="E7" s="35" t="inlineStr">
        <is>
          <t>Leere Gesamtzeile wird ignoriert.</t>
        </is>
      </c>
      <c r="F7" s="35" t="inlineStr">
        <is>
          <t>Muss eindeutig sein; Duplikate werden rot markiert.</t>
        </is>
      </c>
    </row>
    <row r="8" ht="39" customHeight="1">
      <c r="A8" s="36" t="inlineStr">
        <is>
          <t>Modellname</t>
        </is>
      </c>
      <c r="B8" s="36" t="inlineStr">
        <is>
          <t>Text</t>
        </is>
      </c>
      <c r="C8" s="36" t="inlineStr">
        <is>
          <t>–</t>
        </is>
      </c>
      <c r="D8" s="36" t="inlineStr">
        <is>
          <t>Ja</t>
        </is>
      </c>
      <c r="E8" s="36" t="inlineStr">
        <is>
          <t>Bewertung zeigt „Eingaben fehlen“.</t>
        </is>
      </c>
      <c r="F8" s="36" t="inlineStr">
        <is>
          <t>Kurze, unterscheidbare Bezeichnung verwenden.</t>
        </is>
      </c>
    </row>
    <row r="9" ht="39" customHeight="1">
      <c r="A9" s="35" t="inlineStr">
        <is>
          <t>Fiktive Anlage</t>
        </is>
      </c>
      <c r="B9" s="35" t="inlineStr">
        <is>
          <t>Auswahlliste/Text</t>
        </is>
      </c>
      <c r="C9" s="35" t="inlineStr">
        <is>
          <t>–</t>
        </is>
      </c>
      <c r="D9" s="35" t="inlineStr">
        <is>
          <t>Ja</t>
        </is>
      </c>
      <c r="E9" s="35" t="inlineStr">
        <is>
          <t>Bewertung zeigt „Eingaben fehlen“.</t>
        </is>
      </c>
      <c r="F9" s="35" t="inlineStr">
        <is>
          <t>Warnende Liste blockiert begründete neue Werte nicht.</t>
        </is>
      </c>
    </row>
    <row r="10" ht="39" customHeight="1">
      <c r="A10" s="36" t="inlineStr">
        <is>
          <t>Status</t>
        </is>
      </c>
      <c r="B10" s="36" t="inlineStr">
        <is>
          <t>Auswahlliste</t>
        </is>
      </c>
      <c r="C10" s="36" t="inlineStr">
        <is>
          <t>–</t>
        </is>
      </c>
      <c r="D10" s="36" t="inlineStr">
        <is>
          <t>Ja</t>
        </is>
      </c>
      <c r="E10" s="36" t="inlineStr">
        <is>
          <t>Bewertung zeigt „Eingaben fehlen“.</t>
        </is>
      </c>
      <c r="F10" s="36" t="inlineStr">
        <is>
          <t>Aktiv fließt in Portfolio-Kennzahlen ein.</t>
        </is>
      </c>
    </row>
    <row r="11" ht="39" customHeight="1">
      <c r="A11" s="35" t="inlineStr">
        <is>
          <t>Schichten/Tag</t>
        </is>
      </c>
      <c r="B11" s="35" t="inlineStr">
        <is>
          <t>Ganzzahl</t>
        </is>
      </c>
      <c r="C11" s="35" t="inlineStr">
        <is>
          <t>Schichten/Tag</t>
        </is>
      </c>
      <c r="D11" s="35" t="inlineStr">
        <is>
          <t>Ja</t>
        </is>
      </c>
      <c r="E11" s="35" t="inlineStr">
        <is>
          <t>Betriebsabdeckung bleibt leer.</t>
        </is>
      </c>
      <c r="F11" s="35" t="inlineStr">
        <is>
          <t>Plausibilitätsbereich 1 bis 4; Warnung statt Sperre.</t>
        </is>
      </c>
    </row>
    <row r="12" ht="39" customHeight="1">
      <c r="A12" s="36" t="inlineStr">
        <is>
          <t>Tage/Woche</t>
        </is>
      </c>
      <c r="B12" s="36" t="inlineStr">
        <is>
          <t>Ganzzahl</t>
        </is>
      </c>
      <c r="C12" s="36" t="inlineStr">
        <is>
          <t>Tage/Woche</t>
        </is>
      </c>
      <c r="D12" s="36" t="inlineStr">
        <is>
          <t>Ja</t>
        </is>
      </c>
      <c r="E12" s="36" t="inlineStr">
        <is>
          <t>Betriebsabdeckung bleibt leer.</t>
        </is>
      </c>
      <c r="F12" s="36" t="inlineStr">
        <is>
          <t>Plausibilitätsbereich 1 bis 7.</t>
        </is>
      </c>
    </row>
    <row r="13" ht="39" customHeight="1">
      <c r="A13" s="35" t="inlineStr">
        <is>
          <t>Stunden/Schicht</t>
        </is>
      </c>
      <c r="B13" s="35" t="inlineStr">
        <is>
          <t>Dezimalzahl</t>
        </is>
      </c>
      <c r="C13" s="35" t="inlineStr">
        <is>
          <t>h/Schicht</t>
        </is>
      </c>
      <c r="D13" s="35" t="inlineStr">
        <is>
          <t>Ja</t>
        </is>
      </c>
      <c r="E13" s="35" t="inlineStr">
        <is>
          <t>Betriebsabdeckung bleibt leer.</t>
        </is>
      </c>
      <c r="F13" s="35" t="inlineStr">
        <is>
          <t>Plausibilitätsbereich 1,0 bis 12,0.</t>
        </is>
      </c>
    </row>
    <row r="14" ht="39" customHeight="1">
      <c r="A14" s="36" t="inlineStr">
        <is>
          <t>Personen/Schicht</t>
        </is>
      </c>
      <c r="B14" s="36" t="inlineStr">
        <is>
          <t>Ganzzahl</t>
        </is>
      </c>
      <c r="C14" s="36" t="inlineStr">
        <is>
          <t>Personen</t>
        </is>
      </c>
      <c r="D14" s="36" t="inlineStr">
        <is>
          <t>Ja</t>
        </is>
      </c>
      <c r="E14" s="36" t="inlineStr">
        <is>
          <t>Personalstundenbedarf bleibt leer.</t>
        </is>
      </c>
      <c r="F14" s="36" t="inlineStr">
        <is>
          <t>Keine Berechnung mit Textwerten.</t>
        </is>
      </c>
    </row>
    <row r="15" ht="39" customHeight="1">
      <c r="A15" s="35" t="inlineStr">
        <is>
          <t>Verfügbare Personen</t>
        </is>
      </c>
      <c r="B15" s="35" t="inlineStr">
        <is>
          <t>Ganzzahl</t>
        </is>
      </c>
      <c r="C15" s="35" t="inlineStr">
        <is>
          <t>Personen</t>
        </is>
      </c>
      <c r="D15" s="35" t="inlineStr">
        <is>
          <t>Ja</t>
        </is>
      </c>
      <c r="E15" s="35" t="inlineStr">
        <is>
          <t>Vertragsstunden bleiben leer.</t>
        </is>
      </c>
      <c r="F15" s="35" t="inlineStr">
        <is>
          <t>Manuell zum Planungsstand erfassen.</t>
        </is>
      </c>
    </row>
    <row r="16" ht="39" customHeight="1">
      <c r="A16" s="36" t="inlineStr">
        <is>
          <t>Vertrag h/Person/Woche</t>
        </is>
      </c>
      <c r="B16" s="36" t="inlineStr">
        <is>
          <t>Dezimalzahl</t>
        </is>
      </c>
      <c r="C16" s="36" t="inlineStr">
        <is>
          <t>h/Person/Woche</t>
        </is>
      </c>
      <c r="D16" s="36" t="inlineStr">
        <is>
          <t>Ja</t>
        </is>
      </c>
      <c r="E16" s="36" t="inlineStr">
        <is>
          <t>Vertragsstunden bleiben leer.</t>
        </is>
      </c>
      <c r="F16" s="36" t="inlineStr">
        <is>
          <t>Planungswert; keine tarifliche Aussage.</t>
        </is>
      </c>
    </row>
    <row r="17" ht="39" customHeight="1">
      <c r="A17" s="35" t="inlineStr">
        <is>
          <t>Ausfallreserve</t>
        </is>
      </c>
      <c r="B17" s="35" t="inlineStr">
        <is>
          <t>Prozent</t>
        </is>
      </c>
      <c r="C17" s="35" t="inlineStr">
        <is>
          <t>Anteil</t>
        </is>
      </c>
      <c r="D17" s="35" t="inlineStr">
        <is>
          <t>Ja, auch 0 % zulässig</t>
        </is>
      </c>
      <c r="E17" s="35" t="inlineStr">
        <is>
          <t>Netto-Personalstunden bleiben leer.</t>
        </is>
      </c>
      <c r="F17" s="35" t="inlineStr">
        <is>
          <t>Über 25,0 % wird sichtbar gewarnt.</t>
        </is>
      </c>
    </row>
    <row r="18" ht="39" customHeight="1">
      <c r="A18" s="36" t="inlineStr">
        <is>
          <t>Verantwortungsrolle</t>
        </is>
      </c>
      <c r="B18" s="36" t="inlineStr">
        <is>
          <t>Auswahlliste</t>
        </is>
      </c>
      <c r="C18" s="36" t="inlineStr">
        <is>
          <t>–</t>
        </is>
      </c>
      <c r="D18" s="36" t="inlineStr">
        <is>
          <t>Ja</t>
        </is>
      </c>
      <c r="E18" s="36" t="inlineStr">
        <is>
          <t>Bewertung zeigt „Eingaben fehlen“.</t>
        </is>
      </c>
      <c r="F18" s="36" t="inlineStr">
        <is>
          <t>Nur Funktionsrolle, keine personenbezogenen Angaben.</t>
        </is>
      </c>
    </row>
    <row r="19" ht="39" customHeight="1">
      <c r="A19" s="35" t="inlineStr">
        <is>
          <t>Betriebsabdeckung</t>
        </is>
      </c>
      <c r="B19" s="35" t="inlineStr">
        <is>
          <t>Formel/Dezimalzahl</t>
        </is>
      </c>
      <c r="C19" s="35" t="inlineStr">
        <is>
          <t>h/Woche</t>
        </is>
      </c>
      <c r="D19" s="35" t="inlineStr">
        <is>
          <t>Nein</t>
        </is>
      </c>
      <c r="E19" s="35" t="inlineStr">
        <is>
          <t>Leer, wenn ein Multiplikator fehlt.</t>
        </is>
      </c>
      <c r="F19" s="35" t="inlineStr">
        <is>
          <t>Schichten/Tag × Tage/Woche × Stunden/Schicht.</t>
        </is>
      </c>
    </row>
    <row r="20" ht="39" customHeight="1">
      <c r="A20" s="36" t="inlineStr">
        <is>
          <t>Personalstunden Bedarf</t>
        </is>
      </c>
      <c r="B20" s="36" t="inlineStr">
        <is>
          <t>Formel/Dezimalzahl</t>
        </is>
      </c>
      <c r="C20" s="36" t="inlineStr">
        <is>
          <t>h/Woche</t>
        </is>
      </c>
      <c r="D20" s="36" t="inlineStr">
        <is>
          <t>Nein</t>
        </is>
      </c>
      <c r="E20" s="36" t="inlineStr">
        <is>
          <t>Leer, wenn Abdeckung oder Besetzung fehlt.</t>
        </is>
      </c>
      <c r="F20" s="36" t="inlineStr">
        <is>
          <t>Betriebsabdeckung × Personen/Schicht.</t>
        </is>
      </c>
    </row>
    <row r="21" ht="39" customHeight="1">
      <c r="A21" s="35" t="inlineStr">
        <is>
          <t>Vertragsstunden brutto</t>
        </is>
      </c>
      <c r="B21" s="35" t="inlineStr">
        <is>
          <t>Formel/Dezimalzahl</t>
        </is>
      </c>
      <c r="C21" s="35" t="inlineStr">
        <is>
          <t>h/Woche</t>
        </is>
      </c>
      <c r="D21" s="35" t="inlineStr">
        <is>
          <t>Nein</t>
        </is>
      </c>
      <c r="E21" s="35" t="inlineStr">
        <is>
          <t>Leer, wenn Personen oder Vertragsstunden fehlen.</t>
        </is>
      </c>
      <c r="F21" s="35" t="inlineStr">
        <is>
          <t>Verfügbare Personen × Vertrag h/Person/Woche.</t>
        </is>
      </c>
    </row>
    <row r="22" ht="39" customHeight="1">
      <c r="A22" s="36" t="inlineStr">
        <is>
          <t>Netto-Personalstunden</t>
        </is>
      </c>
      <c r="B22" s="36" t="inlineStr">
        <is>
          <t>Formel/Dezimalzahl</t>
        </is>
      </c>
      <c r="C22" s="36" t="inlineStr">
        <is>
          <t>h/Woche</t>
        </is>
      </c>
      <c r="D22" s="36" t="inlineStr">
        <is>
          <t>Nein</t>
        </is>
      </c>
      <c r="E22" s="36" t="inlineStr">
        <is>
          <t>Leer, wenn Bruttostunden oder Reserve fehlen.</t>
        </is>
      </c>
      <c r="F22" s="36" t="inlineStr">
        <is>
          <t>Bruttostunden × (1 − Ausfallreserve).</t>
        </is>
      </c>
    </row>
    <row r="23" ht="39" customHeight="1">
      <c r="A23" s="35" t="inlineStr">
        <is>
          <t>Kapazitätsdeckung</t>
        </is>
      </c>
      <c r="B23" s="35" t="inlineStr">
        <is>
          <t>Formel/Prozent</t>
        </is>
      </c>
      <c r="C23" s="35" t="inlineStr">
        <is>
          <t>Anteil</t>
        </is>
      </c>
      <c r="D23" s="35" t="inlineStr">
        <is>
          <t>Nein</t>
        </is>
      </c>
      <c r="E23" s="35" t="inlineStr">
        <is>
          <t>Leer statt Divisionsfehler.</t>
        </is>
      </c>
      <c r="F23" s="35" t="inlineStr">
        <is>
          <t>Netto-Personalstunden ÷ Personalstundenbedarf.</t>
        </is>
      </c>
    </row>
    <row r="24" ht="39" customHeight="1">
      <c r="A24" s="36" t="inlineStr">
        <is>
          <t>Bewertung</t>
        </is>
      </c>
      <c r="B24" s="36" t="inlineStr">
        <is>
          <t>Formel/Text</t>
        </is>
      </c>
      <c r="C24" s="36" t="inlineStr">
        <is>
          <t>–</t>
        </is>
      </c>
      <c r="D24" s="36" t="inlineStr">
        <is>
          <t>Nein</t>
        </is>
      </c>
      <c r="E24" s="36" t="inlineStr">
        <is>
          <t>Leere Gesamtzeile bleibt leer.</t>
        </is>
      </c>
      <c r="F24" s="36" t="inlineStr">
        <is>
          <t>Vergleicht Zielabdeckung und Mindest-Kapazitätsdeckung.</t>
        </is>
      </c>
    </row>
    <row r="25"/>
    <row r="26">
      <c r="A26" s="6" t="inlineStr">
        <is>
          <t>Kontrollierbare Formelbeispiele</t>
        </is>
      </c>
      <c r="B26" s="6" t="n"/>
      <c r="C26" s="6" t="n"/>
      <c r="D26" s="6" t="n"/>
      <c r="E26" s="6" t="n"/>
      <c r="F26" s="6" t="n"/>
    </row>
    <row r="27" ht="34" customHeight="1">
      <c r="A27" s="14" t="inlineStr">
        <is>
          <t>Kontrolle</t>
        </is>
      </c>
      <c r="B27" s="14" t="inlineStr">
        <is>
          <t>Bezug</t>
        </is>
      </c>
      <c r="C27" s="14" t="inlineStr">
        <is>
          <t>Rechenweg</t>
        </is>
      </c>
      <c r="D27" s="14" t="inlineStr">
        <is>
          <t>Erwartetes Ergebnis</t>
        </is>
      </c>
      <c r="E27" s="14" t="inlineStr">
        <is>
          <t>Grenzfall</t>
        </is>
      </c>
      <c r="F27" s="14" t="inlineStr">
        <is>
          <t>Manuelle Prüfung</t>
        </is>
      </c>
    </row>
    <row r="28" ht="45" customHeight="1">
      <c r="A28" s="36" t="inlineStr">
        <is>
          <t>Normalfall Betriebsabdeckung</t>
        </is>
      </c>
      <c r="B28" s="36" t="inlineStr">
        <is>
          <t>SM-003 / Zeile 9</t>
        </is>
      </c>
      <c r="C28" s="36" t="inlineStr">
        <is>
          <t>3 × 5 × 8,0</t>
        </is>
      </c>
      <c r="D28" s="36" t="inlineStr">
        <is>
          <t>120,0 h/Woche</t>
        </is>
      </c>
      <c r="E28" s="36" t="inlineStr">
        <is>
          <t>Ziel von 120,0 h wird genau erreicht.</t>
        </is>
      </c>
      <c r="F28" s="36" t="inlineStr">
        <is>
          <t>Nach Excel-Neuberechnung Wert in M9 prüfen.</t>
        </is>
      </c>
    </row>
    <row r="29" ht="45" customHeight="1">
      <c r="A29" s="35" t="inlineStr">
        <is>
          <t>Normalfall Personalbedarf</t>
        </is>
      </c>
      <c r="B29" s="35" t="inlineStr">
        <is>
          <t>SM-003 / Zeile 9</t>
        </is>
      </c>
      <c r="C29" s="35" t="inlineStr">
        <is>
          <t>120,0 × 4</t>
        </is>
      </c>
      <c r="D29" s="35" t="inlineStr">
        <is>
          <t>480,0 h</t>
        </is>
      </c>
      <c r="E29" s="35" t="inlineStr">
        <is>
          <t>Keine Division erforderlich.</t>
        </is>
      </c>
      <c r="F29" s="35" t="inlineStr">
        <is>
          <t>Wert in N9 prüfen.</t>
        </is>
      </c>
    </row>
    <row r="30" ht="45" customHeight="1">
      <c r="A30" s="36" t="inlineStr">
        <is>
          <t>Normalfall Netto-Kapazität</t>
        </is>
      </c>
      <c r="B30" s="36" t="inlineStr">
        <is>
          <t>SM-003 / Zeile 9</t>
        </is>
      </c>
      <c r="C30" s="36" t="inlineStr">
        <is>
          <t>15 × 35,0 × (1 − 8,0 %)</t>
        </is>
      </c>
      <c r="D30" s="36" t="inlineStr">
        <is>
          <t>483,0 h</t>
        </is>
      </c>
      <c r="E30" s="36" t="inlineStr">
        <is>
          <t>Reserve reduziert Bruttostunden.</t>
        </is>
      </c>
      <c r="F30" s="36" t="inlineStr">
        <is>
          <t>Werte in O9 und P9 prüfen.</t>
        </is>
      </c>
    </row>
    <row r="31" ht="45" customHeight="1">
      <c r="A31" s="35" t="inlineStr">
        <is>
          <t>Normalfall Kapazitätsdeckung</t>
        </is>
      </c>
      <c r="B31" s="35" t="inlineStr">
        <is>
          <t>SM-003 / Zeile 9</t>
        </is>
      </c>
      <c r="C31" s="35" t="inlineStr">
        <is>
          <t>483,0 ÷ 480,0</t>
        </is>
      </c>
      <c r="D31" s="35" t="inlineStr">
        <is>
          <t>100,6 %</t>
        </is>
      </c>
      <c r="E31" s="35" t="inlineStr">
        <is>
          <t>Über Mindestwert 95,0 %.</t>
        </is>
      </c>
      <c r="F31" s="35" t="inlineStr">
        <is>
          <t>Q9 und Bewertung „Geeignet“ prüfen.</t>
        </is>
      </c>
    </row>
    <row r="32" ht="45" customHeight="1">
      <c r="A32" s="36" t="inlineStr">
        <is>
          <t>Grenzfall Zielabdeckung</t>
        </is>
      </c>
      <c r="B32" s="36" t="inlineStr">
        <is>
          <t>SM-009 / Zeile 15</t>
        </is>
      </c>
      <c r="C32" s="36" t="inlineStr">
        <is>
          <t>2 × 6 × 10,0</t>
        </is>
      </c>
      <c r="D32" s="36" t="inlineStr">
        <is>
          <t>120,0 h/Woche</t>
        </is>
      </c>
      <c r="E32" s="36" t="inlineStr">
        <is>
          <t>Gleichheit mit Ziel gilt als erreicht.</t>
        </is>
      </c>
      <c r="F32" s="36" t="inlineStr">
        <is>
          <t>M15 und Bewertung „Geeignet“ prüfen.</t>
        </is>
      </c>
    </row>
    <row r="33" ht="45" customHeight="1">
      <c r="A33" s="35" t="inlineStr">
        <is>
          <t>Kapazitätslücke</t>
        </is>
      </c>
      <c r="B33" s="35" t="inlineStr">
        <is>
          <t>SM-010 / Zeile 16</t>
        </is>
      </c>
      <c r="C33" s="35" t="inlineStr">
        <is>
          <t>567,0 ÷ 720,0</t>
        </is>
      </c>
      <c r="D33" s="35" t="inlineStr">
        <is>
          <t>78,8 %</t>
        </is>
      </c>
      <c r="E33" s="35" t="inlineStr">
        <is>
          <t>Betriebsabdeckung erreicht, Personalstunden zu niedrig.</t>
        </is>
      </c>
      <c r="F33" s="35" t="inlineStr">
        <is>
          <t>R16 muss „Personalstunden zu niedrig“ zeigen.</t>
        </is>
      </c>
    </row>
    <row r="34" ht="45" customHeight="1">
      <c r="A34" s="36" t="inlineStr">
        <is>
          <t>Leerfall Mitte</t>
        </is>
      </c>
      <c r="B34" s="36" t="inlineStr">
        <is>
          <t>Vorbereitete Zeile 56</t>
        </is>
      </c>
      <c r="C34" s="36" t="inlineStr">
        <is>
          <t>Leere Eingabezellen</t>
        </is>
      </c>
      <c r="D34" s="36" t="inlineStr">
        <is>
          <t>M56:R56 bleiben leer</t>
        </is>
      </c>
      <c r="E34" s="36" t="inlineStr">
        <is>
          <t>Keine leeren Zeilen als Null auswerten.</t>
        </is>
      </c>
      <c r="F34" s="36" t="inlineStr">
        <is>
          <t>Formelbezüge müssen ausschließlich Zeile 56 verwenden.</t>
        </is>
      </c>
    </row>
    <row r="35" ht="45" customHeight="1">
      <c r="A35" s="35" t="inlineStr">
        <is>
          <t>Leerfall Ende</t>
        </is>
      </c>
      <c r="B35" s="35" t="inlineStr">
        <is>
          <t>Vorbereitete Zeile 106</t>
        </is>
      </c>
      <c r="C35" s="35" t="inlineStr">
        <is>
          <t>Leere Eingabezellen</t>
        </is>
      </c>
      <c r="D35" s="35" t="inlineStr">
        <is>
          <t>M106:R106 bleiben leer</t>
        </is>
      </c>
      <c r="E35" s="35" t="inlineStr">
        <is>
          <t>Letzte der 100 nutzbaren Zeilen.</t>
        </is>
      </c>
      <c r="F35" s="35" t="inlineStr">
        <is>
          <t>Formelbezüge und Validierungen bis Zeile 106 prüfen.</t>
        </is>
      </c>
    </row>
    <row r="36" ht="45" customHeight="1">
      <c r="A36" s="36" t="inlineStr">
        <is>
          <t>Duplikatkontrolle</t>
        </is>
      </c>
      <c r="B36" s="36" t="inlineStr">
        <is>
          <t>Spalte A</t>
        </is>
      </c>
      <c r="C36" s="36" t="inlineStr">
        <is>
          <t>Gleiche nichtleere Modell-ID mehrfach</t>
        </is>
      </c>
      <c r="D36" s="36" t="inlineStr">
        <is>
          <t>Rote Markierung</t>
        </is>
      </c>
      <c r="E36" s="36" t="inlineStr">
        <is>
          <t>Legitime Eingabe wird nicht technisch blockiert.</t>
        </is>
      </c>
      <c r="F36" s="36" t="inlineStr">
        <is>
          <t>Vor Entscheidung doppelte IDs bereinigen.</t>
        </is>
      </c>
    </row>
    <row r="37"/>
    <row r="38">
      <c r="A38" s="6" t="inlineStr">
        <is>
          <t>Ablauf und Abgrenzung</t>
        </is>
      </c>
      <c r="B38" s="6" t="n"/>
      <c r="C38" s="6" t="n"/>
      <c r="D38" s="6" t="n"/>
      <c r="E38" s="6" t="n"/>
      <c r="F38" s="6" t="n"/>
    </row>
    <row r="39" ht="37" customHeight="1">
      <c r="A39" s="29" t="inlineStr">
        <is>
          <t>1. Im Blatt „Parameter“ Planungsstand, Ziel-Abdeckung und Schwellenwerte fachlich festlegen.</t>
        </is>
      </c>
      <c r="B39" s="29" t="n"/>
      <c r="C39" s="29" t="n"/>
      <c r="D39" s="29" t="n"/>
      <c r="E39" s="29" t="n"/>
      <c r="F39" s="29" t="n"/>
    </row>
    <row r="40" ht="37" customHeight="1">
      <c r="A40" s="32" t="inlineStr">
        <is>
          <t>2. Im Blatt „Schichtmodelle“ nur gelbe Zellen ändern. Eine angefangene Zeile benötigt alle mit * markierten Eingaben.</t>
        </is>
      </c>
      <c r="B40" s="32" t="n"/>
      <c r="C40" s="32" t="n"/>
      <c r="D40" s="32" t="n"/>
      <c r="E40" s="32" t="n"/>
      <c r="F40" s="32" t="n"/>
    </row>
    <row r="41" ht="37" customHeight="1">
      <c r="A41" s="29" t="inlineStr">
        <is>
          <t>3. Datei in Excel öffnen und die automatische Neuberechnung abwarten. Anschließend erste, mittlere und letzte vorbereitete Zeile kontrollieren.</t>
        </is>
      </c>
      <c r="B41" s="29" t="n"/>
      <c r="C41" s="29" t="n"/>
      <c r="D41" s="29" t="n"/>
      <c r="E41" s="29" t="n"/>
      <c r="F41" s="29" t="n"/>
    </row>
    <row r="42" ht="37" customHeight="1">
      <c r="A42" s="32" t="inlineStr">
        <is>
          <t>4. In der „Zusammenfassung“ eine Modell-ID auswählen und Zielabdeckung, Kapazitätsdeckung sowie Bewertung gemeinsam beurteilen.</t>
        </is>
      </c>
      <c r="B42" s="32" t="n"/>
      <c r="C42" s="32" t="n"/>
      <c r="D42" s="32" t="n"/>
      <c r="E42" s="32" t="n"/>
      <c r="F42" s="32" t="n"/>
    </row>
    <row r="43" ht="37" customHeight="1">
      <c r="A43" s="29" t="inlineStr">
        <is>
          <t>5. Hohe Deckung ist kein automatischer Freigabegrund. Arbeitsorganisation, Qualifikation, Pausen, Übergaben, Instandhaltung und betriebliche Rahmenbedingungen sind separat zu prüfen.</t>
        </is>
      </c>
      <c r="B43" s="29" t="n"/>
      <c r="C43" s="29" t="n"/>
      <c r="D43" s="29" t="n"/>
      <c r="E43" s="29" t="n"/>
      <c r="F43" s="29" t="n"/>
    </row>
    <row r="44" ht="37" customHeight="1">
      <c r="A44" s="32" t="inlineStr">
        <is>
          <t>6. Alle Beispiele sind fiktiv. Die Arbeitsmappe enthält keine ERP-/MES-Anbindung, Echtzeitsynchronisierung, Makros, Zertifizierung oder Rechtsberatung.</t>
        </is>
      </c>
      <c r="B44" s="32" t="n"/>
      <c r="C44" s="32" t="n"/>
      <c r="D44" s="32" t="n"/>
      <c r="E44" s="32" t="n"/>
      <c r="F44" s="32" t="n"/>
    </row>
  </sheetData>
  <mergeCells count="1">
    <mergeCell ref="A1:F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 Produktionsplanung</dc:creator>
  <dc:title xmlns:dc="http://purl.org/dc/elements/1.1/">Schichtmodell Produktion</dc:title>
  <dc:description xmlns:dc="http://purl.org/dc/elements/1.1/">Planungsvorlage für den manuellen Vergleich von Schichtmodellen. Keine ERP-/MES-Anbindung, Synchronisierung oder Konformitätszusage.</dc:description>
  <dc:subject xmlns:dc="http://purl.org/dc/elements/1.1/">Vergleich fiktiver Schichtmodelle nach Wochenabdeckung und Personalstunden</dc:subject>
  <dcterms:created xmlns:dcterms="http://purl.org/dc/terms/" xmlns:xsi="http://www.w3.org/2001/XMLSchema-instance" xsi:type="dcterms:W3CDTF">2026-09-09T11:16:48Z</dcterms:created>
  <dcterms:modified xmlns:dcterms="http://purl.org/dc/terms/" xmlns:xsi="http://www.w3.org/2001/XMLSchema-instance" xsi:type="dcterms:W3CDTF">2026-09-09T11:16:50+00:00Z</dcterms:modified>
</cp:coreProperties>
</file>