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Rüstplan" sheetId="2" state="visible" r:id="rId2"/>
    <sheet xmlns:r="http://schemas.openxmlformats.org/officeDocument/2006/relationships" name="Rüstmatrix" sheetId="3" state="visible" r:id="rId3"/>
    <sheet xmlns:r="http://schemas.openxmlformats.org/officeDocument/2006/relationships" name="Parameter_Hinweise" sheetId="4" state="visible" r:id="rId4"/>
  </sheets>
  <definedNames>
    <definedName name="_xlnm._FilterDatabase" localSheetId="0" hidden="1">'Zusammenfassung'!$A$17:$D$20</definedName>
    <definedName name="_xlnm._FilterDatabase" localSheetId="1" hidden="1">'Rüstplan'!$A$4:$S$104</definedName>
    <definedName name="_xlnm._FilterDatabase" localSheetId="2" hidden="1">'Rüstmatrix'!$A$4:$G$104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0.00 &quot;h&quot;"/>
    <numFmt numFmtId="166" formatCode="0.0%"/>
    <numFmt numFmtId="167" formatCode="DD.MM.YYYY HH:MM"/>
    <numFmt numFmtId="168" formatCode="0 &quot;min&quot;"/>
    <numFmt numFmtId="169" formatCode="HH:MM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12A32"/>
      <sz val="10"/>
    </font>
    <font>
      <name val="Arial"/>
      <b val="1"/>
      <color rgb="00112A32"/>
      <sz val="10"/>
    </font>
    <font>
      <name val="Arial"/>
      <b val="1"/>
      <color rgb="00112A32"/>
      <sz val="14"/>
    </font>
    <font>
      <name val="Arial"/>
      <color rgb="00112A32"/>
      <sz val="9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0AE"/>
      </patternFill>
    </fill>
    <fill>
      <patternFill patternType="solid">
        <fgColor rgb="00E3E9E7"/>
      </patternFill>
    </fill>
    <fill>
      <patternFill patternType="solid">
        <fgColor rgb="00F3F0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9" fontId="3" fillId="4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168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center" vertical="center"/>
    </xf>
    <xf numFmtId="168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left" vertical="top" wrapText="1"/>
    </xf>
    <xf numFmtId="168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397A62"/>
        </patternFill>
      </fill>
    </dxf>
    <dxf>
      <font>
        <name val="Arial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Rüststunden je Gruppe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'Zusammenfassung'!B17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prstDash val="solid"/>
            </a:ln>
          </spPr>
          <cat>
            <numRef>
              <f>'Zusammenfassung'!$A$18:$A$20</f>
            </numRef>
          </cat>
          <val>
            <numRef>
              <f>'Zusammenfassung'!$B$18:$B$20</f>
            </numRef>
          </val>
        </ser>
        <ser>
          <idx val="1"/>
          <order val="1"/>
          <tx>
            <strRef>
              <f>'Zusammenfassung'!C17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prstDash val="solid"/>
            </a:ln>
          </spPr>
          <cat>
            <numRef>
              <f>'Zusammenfassung'!$A$18:$A$20</f>
            </numRef>
          </cat>
          <val>
            <numRef>
              <f>'Zusammenfassung'!$C$18:$C$20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Rüstgruppe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14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zoomScale="85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Rüstzeitplanung – Zusammenfassung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 ht="48" customHeight="1">
      <c r="A3" s="3" t="inlineStr">
        <is>
          <t>Zweck</t>
        </is>
      </c>
      <c r="B3" s="4" t="inlineStr">
        <is>
          <t>Reservierung und Prüfung von Rüstfenstern und Rüstgruppen zwischen unmittelbar aufeinanderfolgenden Fertigungsreferenzen.</t>
        </is>
      </c>
    </row>
    <row r="4" ht="48" customHeight="1">
      <c r="A4" s="3" t="inlineStr">
        <is>
          <t>Nutzer</t>
        </is>
      </c>
      <c r="B4" s="4" t="inlineStr">
        <is>
          <t>Produktionsplanung, Rüstkoordination und Schichtleitung des eindeutig fiktiven Betriebs „Fiktivwerk Nord“.</t>
        </is>
      </c>
    </row>
    <row r="5" ht="48" customHeight="1">
      <c r="A5" s="3" t="inlineStr">
        <is>
          <t>Zeitpunkt</t>
        </is>
      </c>
      <c r="B5" s="4" t="inlineStr">
        <is>
          <t>Vor der Freigabe eines Tages- oder Kurzfristplans sowie erneut nach Änderungen an Reihenfolge, Startzeit, Laufzeit oder Rüstannahmen.</t>
        </is>
      </c>
    </row>
    <row r="6" ht="48" customHeight="1">
      <c r="A6" s="3" t="inlineStr">
        <is>
          <t>Eingaben</t>
        </is>
      </c>
      <c r="B6" s="4" t="inlineStr">
        <is>
          <t>Produktionsdatum, Anlage, Auftrag, Artikel, Menge, Start, Laufzeit, Zuschlag, Status und verantwortliche Rolle; Übergangszeiten und Kapazitäten stammen aus den veränderbaren Planwerten.</t>
        </is>
      </c>
    </row>
    <row r="7" ht="48" customHeight="1">
      <c r="A7" s="3" t="inlineStr">
        <is>
          <t>Entscheidung</t>
        </is>
      </c>
      <c r="B7" s="4" t="inlineStr">
        <is>
          <t>Ob die geplante Reihenfolge ausreichende Rüstfenster bietet, die Übergänge hinterlegt sind und die Rüstgruppen ohne zeitliche Doppelbelegung eingeplant werden können.</t>
        </is>
      </c>
    </row>
    <row r="8" ht="56" customHeight="1">
      <c r="A8" s="3" t="inlineStr">
        <is>
          <t>Abgrenzung</t>
        </is>
      </c>
      <c r="B8" s="4" t="inlineStr">
        <is>
          <t>Die Arbeitsmappe arbeitet ausschließlich mit manuellen Planwerten. Sie bietet keine ERP-/MES-Anbindung, Echtzeitsynchronisierung, Konformitätsaussage, Zertifizierung oder Rechtsberatung.</t>
        </is>
      </c>
    </row>
    <row r="9"/>
    <row r="10">
      <c r="A10" s="5" t="inlineStr">
        <is>
          <t>Auswertung von</t>
        </is>
      </c>
      <c r="B10" s="39" t="n">
        <v>46279</v>
      </c>
      <c r="C10" s="5" t="inlineStr">
        <is>
          <t>bis</t>
        </is>
      </c>
      <c r="D10" s="39" t="n">
        <v>46280</v>
      </c>
      <c r="E10" s="5" t="inlineStr">
        <is>
          <t>Stand</t>
        </is>
      </c>
      <c r="F10" s="40" t="n">
        <v>46273</v>
      </c>
    </row>
    <row r="11"/>
    <row r="12" ht="42" customHeight="1">
      <c r="A12" s="8" t="inlineStr">
        <is>
          <t>Geplante Positionen</t>
        </is>
      </c>
      <c r="B12" s="9">
        <f>IFERROR(COUNTIFS('Rüstplan'!$B$5:$B$104,"&gt;="&amp;$B$10,'Rüstplan'!$B$5:$B$104,"&lt;="&amp;$D$10),0)</f>
        <v/>
      </c>
      <c r="C12" s="8" t="inlineStr">
        <is>
          <t>Rüstvorgänge</t>
        </is>
      </c>
      <c r="D12" s="9">
        <f>IFERROR(COUNTIFS('Rüstplan'!$B$5:$B$104,"&gt;="&amp;$B$10,'Rüstplan'!$B$5:$B$104,"&lt;="&amp;$D$10,'Rüstplan'!$I$5:$I$104,"&lt;&gt;"),0)</f>
        <v/>
      </c>
      <c r="E12" s="8" t="inlineStr">
        <is>
          <t>Rüststunden gesamt</t>
        </is>
      </c>
      <c r="F12" s="41">
        <f>IFERROR(SUMIFS('Rüstplan'!$L$5:$L$104,'Rüstplan'!$B$5:$B$104,"&gt;="&amp;$B$10,'Rüstplan'!$B$5:$B$104,"&lt;="&amp;$D$10)/60,0)</f>
        <v/>
      </c>
      <c r="G12" s="8" t="inlineStr">
        <is>
          <t>Auffälligkeiten</t>
        </is>
      </c>
      <c r="H12" s="9">
        <f>IFERROR(COUNTIFS('Rüstplan'!$B$5:$B$104,"&gt;="&amp;$B$10,'Rüstplan'!$B$5:$B$104,"&lt;="&amp;$D$10,'Rüstplan'!$Q$5:$Q$104,"&lt;&gt;Plausibel",'Rüstplan'!$Q$5:$Q$104,"&lt;&gt;")+COUNTIFS('Rüstplan'!$B$5:$B$104,"&gt;="&amp;$B$10,'Rüstplan'!$B$5:$B$104,"&lt;="&amp;$D$10,'Rüstplan'!$R$5:$R$104,"&lt;&gt;Frei",'Rüstplan'!$R$5:$R$104,"&lt;&gt;"),0)</f>
        <v/>
      </c>
    </row>
    <row r="13"/>
    <row r="14"/>
    <row r="15">
      <c r="A15" s="3" t="inlineStr">
        <is>
          <t>Rüstgruppen: geplante Stunden und veränderbare Kapazität</t>
        </is>
      </c>
      <c r="B15" s="3" t="n"/>
      <c r="C15" s="3" t="n"/>
      <c r="D15" s="3" t="n"/>
    </row>
    <row r="16"/>
    <row r="17">
      <c r="A17" s="8" t="inlineStr">
        <is>
          <t>Rüstgruppe</t>
        </is>
      </c>
      <c r="B17" s="8" t="inlineStr">
        <is>
          <t>Geplante Stunden</t>
        </is>
      </c>
      <c r="C17" s="8" t="inlineStr">
        <is>
          <t>Kapazität</t>
        </is>
      </c>
      <c r="D17" s="8" t="inlineStr">
        <is>
          <t>Auslastung</t>
        </is>
      </c>
    </row>
    <row r="18">
      <c r="A18" s="11" t="inlineStr">
        <is>
          <t>Rüstgruppe 1</t>
        </is>
      </c>
      <c r="B18" s="42">
        <f>IFERROR(SUMIFS('Rüstplan'!$L$5:$L$104,'Rüstplan'!$O$5:$O$104,$A18,'Rüstplan'!$B$5:$B$104,"&gt;="&amp;$B$10,'Rüstplan'!$B$5:$B$104,"&lt;="&amp;$D$10)/60,0)</f>
        <v/>
      </c>
      <c r="C18" s="42">
        <f>IFERROR(NETWORKDAYS($B$10,$D$10)*'Parameter_Hinweise'!$B$10,0)</f>
        <v/>
      </c>
      <c r="D18" s="43">
        <f>IFERROR(B18/C18,0)</f>
        <v/>
      </c>
    </row>
    <row r="19">
      <c r="A19" s="14" t="inlineStr">
        <is>
          <t>Rüstgruppe 2</t>
        </is>
      </c>
      <c r="B19" s="44">
        <f>IFERROR(SUMIFS('Rüstplan'!$L$5:$L$104,'Rüstplan'!$O$5:$O$104,$A19,'Rüstplan'!$B$5:$B$104,"&gt;="&amp;$B$10,'Rüstplan'!$B$5:$B$104,"&lt;="&amp;$D$10)/60,0)</f>
        <v/>
      </c>
      <c r="C19" s="44">
        <f>IFERROR(NETWORKDAYS($B$10,$D$10)*'Parameter_Hinweise'!$B$11,0)</f>
        <v/>
      </c>
      <c r="D19" s="45">
        <f>IFERROR(B19/C19,0)</f>
        <v/>
      </c>
    </row>
    <row r="20">
      <c r="A20" s="11" t="inlineStr">
        <is>
          <t>Rüstgruppe 3</t>
        </is>
      </c>
      <c r="B20" s="42">
        <f>IFERROR(SUMIFS('Rüstplan'!$L$5:$L$104,'Rüstplan'!$O$5:$O$104,$A20,'Rüstplan'!$B$5:$B$104,"&gt;="&amp;$B$10,'Rüstplan'!$B$5:$B$104,"&lt;="&amp;$D$10)/60,0)</f>
        <v/>
      </c>
      <c r="C20" s="42">
        <f>IFERROR(NETWORKDAYS($B$10,$D$10)*'Parameter_Hinweise'!$B$12,0)</f>
        <v/>
      </c>
      <c r="D20" s="43">
        <f>IFERROR(B20/C20,0)</f>
        <v/>
      </c>
    </row>
    <row r="21"/>
    <row r="22"/>
    <row r="23" ht="44" customHeight="1">
      <c r="A23" s="3" t="inlineStr">
        <is>
          <t>Entscheidungshinweis</t>
        </is>
      </c>
      <c r="B23" s="4" t="inlineStr">
        <is>
          <t>Vor einer Freigabe Auffälligkeiten auf null bringen, fehlende Matrixübergänge ergänzen und Rüstgruppenauslastungen über 100 % manuell umplanen.</t>
        </is>
      </c>
    </row>
  </sheetData>
  <autoFilter ref="A17:D20"/>
  <mergeCells count="1">
    <mergeCell ref="A1:H1"/>
  </mergeCells>
  <conditionalFormatting sqref="D18:D20">
    <cfRule type="expression" priority="1" dxfId="0">
      <formula>$D18&lt;=1</formula>
    </cfRule>
    <cfRule type="expression" priority="2" dxfId="1">
      <formula>$D18&gt;1</formula>
    </cfRule>
  </conditionalFormatting>
  <conditionalFormatting sqref="H12">
    <cfRule type="expression" priority="3" dxfId="0">
      <formula>$H$12=0</formula>
    </cfRule>
    <cfRule type="expression" priority="4" dxfId="1">
      <formula>$H$12&gt;0</formula>
    </cfRule>
  </conditionalFormatting>
  <dataValidations count="1">
    <dataValidation sqref="B10 D10" showDropDown="0" showInputMessage="1" showErrorMessage="1" allowBlank="0" errorTitle="Datum prüfen" error="Das Datum liegt außerhalb des vorbereiteten Planungshorizonts." promptTitle="Auswertungszeitraum" prompt="Datum im Format TT.MM.JJJJ eingeben." type="date" errorStyle="warning" operator="between">
      <formula1>DATE(2026,8,9)</formula1>
      <formula2>DATE(2027,9,8)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14" customWidth="1" min="5" max="5"/>
    <col width="12" customWidth="1" min="6" max="6"/>
    <col width="21" customWidth="1" min="7" max="7"/>
    <col width="13" customWidth="1" min="8" max="8"/>
    <col width="18" customWidth="1" min="9" max="9"/>
    <col width="16" customWidth="1" min="10" max="10"/>
    <col width="12" customWidth="1" min="11" max="11"/>
    <col width="18" customWidth="1" min="12" max="12"/>
    <col width="21" customWidth="1" min="13" max="13"/>
    <col width="21" customWidth="1" min="14" max="14"/>
    <col width="17" customWidth="1" min="15" max="15"/>
    <col width="17" customWidth="1" min="16" max="16"/>
    <col width="23" customWidth="1" min="17" max="17"/>
    <col width="23" customWidth="1" min="18" max="18"/>
    <col width="23" customWidth="1" min="19" max="19"/>
  </cols>
  <sheetData>
    <row r="1" ht="28" customHeight="1">
      <c r="A1" s="1" t="inlineStr">
        <is>
          <t>Rüstplan – Reihenfolge, Zeitfenster und Ressourcen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8" t="n"/>
    </row>
    <row r="2" ht="34" customHeight="1">
      <c r="A2" s="3" t="inlineStr">
        <is>
          <t>Zweck</t>
        </is>
      </c>
      <c r="B2" s="17" t="inlineStr">
        <is>
          <t>Manuelle Reihenfolge und zeitliche Reservierung der Rüstfenster.</t>
        </is>
      </c>
      <c r="G2" s="3" t="inlineStr">
        <is>
          <t>Datenquelle</t>
        </is>
      </c>
      <c r="H2" s="17" t="inlineStr">
        <is>
          <t>Planwerte der Produktionsplanung sowie Übergänge aus der Rüstmatrix.</t>
        </is>
      </c>
      <c r="M2" s="3" t="inlineStr">
        <is>
          <t>Sichtbares Ergebnis</t>
        </is>
      </c>
      <c r="N2" s="17" t="inlineStr">
        <is>
          <t>Rüstbeginn, Produktionsende, Rüstgruppe sowie Zeit- und Ressourcenprüfung.</t>
        </is>
      </c>
    </row>
    <row r="3"/>
    <row r="4" ht="42" customHeight="1">
      <c r="A4" s="8" t="inlineStr">
        <is>
          <t>Reihenfolge</t>
        </is>
      </c>
      <c r="B4" s="8" t="inlineStr">
        <is>
          <t>Produktionsdatum</t>
        </is>
      </c>
      <c r="C4" s="8" t="inlineStr">
        <is>
          <t>Anlage</t>
        </is>
      </c>
      <c r="D4" s="8" t="inlineStr">
        <is>
          <t>Auftrag</t>
        </is>
      </c>
      <c r="E4" s="8" t="inlineStr">
        <is>
          <t>Artikel</t>
        </is>
      </c>
      <c r="F4" s="8" t="inlineStr">
        <is>
          <t>Menge</t>
        </is>
      </c>
      <c r="G4" s="8" t="inlineStr">
        <is>
          <t>Produktionsstart</t>
        </is>
      </c>
      <c r="H4" s="8" t="inlineStr">
        <is>
          <t>Laufzeit</t>
        </is>
      </c>
      <c r="I4" s="8" t="inlineStr">
        <is>
          <t>Vorgänger-Artikel</t>
        </is>
      </c>
      <c r="J4" s="8" t="inlineStr">
        <is>
          <t>Basis-Rüstzeit</t>
        </is>
      </c>
      <c r="K4" s="8" t="inlineStr">
        <is>
          <t>Zuschlag</t>
        </is>
      </c>
      <c r="L4" s="8" t="inlineStr">
        <is>
          <t>Geplante Rüstzeit</t>
        </is>
      </c>
      <c r="M4" s="8" t="inlineStr">
        <is>
          <t>Beginn Rüstfenster</t>
        </is>
      </c>
      <c r="N4" s="8" t="inlineStr">
        <is>
          <t>Produktionsende</t>
        </is>
      </c>
      <c r="O4" s="8" t="inlineStr">
        <is>
          <t>Rüstgruppe</t>
        </is>
      </c>
      <c r="P4" s="8" t="inlineStr">
        <is>
          <t>Status</t>
        </is>
      </c>
      <c r="Q4" s="8" t="inlineStr">
        <is>
          <t>Planprüfung</t>
        </is>
      </c>
      <c r="R4" s="8" t="inlineStr">
        <is>
          <t>Ressourcenprüfung</t>
        </is>
      </c>
      <c r="S4" s="8" t="inlineStr">
        <is>
          <t>Verantwortliche Rolle</t>
        </is>
      </c>
    </row>
    <row r="5">
      <c r="A5" s="18" t="n">
        <v>1</v>
      </c>
      <c r="B5" s="46" t="n">
        <v>46279</v>
      </c>
      <c r="C5" s="20" t="inlineStr">
        <is>
          <t>CNC-Alpha</t>
        </is>
      </c>
      <c r="D5" s="20" t="inlineStr">
        <is>
          <t>FIK-2609-001</t>
        </is>
      </c>
      <c r="E5" s="20" t="inlineStr">
        <is>
          <t>FX-100</t>
        </is>
      </c>
      <c r="F5" s="18" t="n">
        <v>240</v>
      </c>
      <c r="G5" s="47" t="n">
        <v>46279.29166666666</v>
      </c>
      <c r="H5" s="48" t="n">
        <v>120</v>
      </c>
      <c r="I5" s="11">
        <f>IF(COUNTA(A5:H5,K5,P5,S5)=0,"",IF(OR(B5="",C5="",E5=""),"",""))</f>
        <v/>
      </c>
      <c r="J5" s="49">
        <f>IF(COUNTA(A5:H5,K5,P5,S5)=0,"",IF(I5="",0,IF(I5=E5,0,IFERROR(INDEX('Rüstmatrix'!$C$5:$C$104,MATCH(I5&amp;"|"&amp;E5,'Rüstmatrix'!$F$5:$F$104,0)),""))))</f>
        <v/>
      </c>
      <c r="K5" s="48" t="n">
        <v>0</v>
      </c>
      <c r="L5" s="49">
        <f>IF(COUNTA(A5:H5,K5,P5,S5)=0,"",IF(J5="","",J5+IF(K5="",0,K5)))</f>
        <v/>
      </c>
      <c r="M5" s="50">
        <f>IF(OR(G5="",L5=""),"",IFERROR(G5-L5/1440,""))</f>
        <v/>
      </c>
      <c r="N5" s="50">
        <f>IF(OR(G5="",H5=""),"",IFERROR(G5+H5/1440,""))</f>
        <v/>
      </c>
      <c r="O5" s="11">
        <f>IF(COUNTA(A5:H5,K5,P5,S5)=0,"",IF(OR(I5="",I5=E5),"",IFERROR(INDEX('Rüstmatrix'!$D$5:$D$104,MATCH(I5&amp;"|"&amp;E5,'Rüstmatrix'!$F$5:$F$104,0)),"")))</f>
        <v/>
      </c>
      <c r="P5" s="25" t="inlineStr">
        <is>
          <t>Bestätigt</t>
        </is>
      </c>
      <c r="Q5" s="26">
        <f>IF(COUNTA(A5:H5,K5,P5,S5)=0,"",IFERROR(IF(OR(A5="",B5="",C5="",D5="",E5="",F5="",G5="",H5="",P5="",S5=""),"Eingabe fehlt",IF(COUNTIF($D$5:$D$104,D5)&gt;1,"Auftrag doppelt",IF(COUNTIFS($A$5:$A$104,A5,$B$5:$B$104,B5,$C$5:$C$104,C5)&gt;1,"Reihenfolge doppelt",IF(AND(A5&gt;1,I5=""),"Reihenfolge prüfen",IF(AND(I5&lt;&gt;"",I5&lt;&gt;E5,J5=""),"Matrix fehlt",IF(K5&gt;'Parameter_Hinweise'!$B$8,"Zuschlag über Grenze",IF(L5&gt;'Parameter_Hinweise'!$B$7,"Rüstzeit über Schwelle",IF(OR(MOD(M5,1)&lt;'Parameter_Hinweise'!$B$5,MOD(N5,1)&gt;'Parameter_Hinweise'!$B$6),"Außerhalb Planzeit","Plausibel")))))))),"Eingabe prüfen"))</f>
        <v/>
      </c>
      <c r="R5" s="26">
        <f>IF(COUNTA(A5:H5,K5,P5,S5)=0,"",IF(OR(L5="",L5=0),"",IF(O5="","Team fehlt",IFERROR(IF(SUMPRODUCT(($O$5:$O$104=O5)*($M$5:$M$104&lt;G5)*($G$5:$G$104&gt;M5)*(ROW($O$5:$O$104)&lt;&gt;ROW()))&gt;0,"Team doppelt belegt","Frei"),"Eingabe prüfen"))))</f>
        <v/>
      </c>
      <c r="S5" s="20" t="inlineStr">
        <is>
          <t>Schichtleitung A</t>
        </is>
      </c>
    </row>
    <row r="6">
      <c r="A6" s="18" t="n">
        <v>2</v>
      </c>
      <c r="B6" s="46" t="n">
        <v>46279</v>
      </c>
      <c r="C6" s="20" t="inlineStr">
        <is>
          <t>CNC-Alpha</t>
        </is>
      </c>
      <c r="D6" s="20" t="inlineStr">
        <is>
          <t>FIK-2609-002</t>
        </is>
      </c>
      <c r="E6" s="20" t="inlineStr">
        <is>
          <t>FX-200</t>
        </is>
      </c>
      <c r="F6" s="18" t="n">
        <v>180</v>
      </c>
      <c r="G6" s="47" t="n">
        <v>46279.39583333334</v>
      </c>
      <c r="H6" s="48" t="n">
        <v>100</v>
      </c>
      <c r="I6" s="14">
        <f>IF(COUNTA(A6:H6,K6,P6,S6)=0,"",IF(AND(B6=B5,C6=C5,A6=A5+1),E5,""))</f>
        <v/>
      </c>
      <c r="J6" s="51">
        <f>IF(COUNTA(A6:H6,K6,P6,S6)=0,"",IF(I6="",0,IF(I6=E6,0,IFERROR(INDEX('Rüstmatrix'!$C$5:$C$104,MATCH(I6&amp;"|"&amp;E6,'Rüstmatrix'!$F$5:$F$104,0)),""))))</f>
        <v/>
      </c>
      <c r="K6" s="48" t="n">
        <v>0</v>
      </c>
      <c r="L6" s="51">
        <f>IF(COUNTA(A6:H6,K6,P6,S6)=0,"",IF(J6="","",J6+IF(K6="",0,K6)))</f>
        <v/>
      </c>
      <c r="M6" s="52">
        <f>IF(OR(G6="",L6=""),"",IFERROR(G6-L6/1440,""))</f>
        <v/>
      </c>
      <c r="N6" s="52">
        <f>IF(OR(G6="",H6=""),"",IFERROR(G6+H6/1440,""))</f>
        <v/>
      </c>
      <c r="O6" s="14">
        <f>IF(COUNTA(A6:H6,K6,P6,S6)=0,"",IF(OR(I6="",I6=E6),"",IFERROR(INDEX('Rüstmatrix'!$D$5:$D$104,MATCH(I6&amp;"|"&amp;E6,'Rüstmatrix'!$F$5:$F$104,0)),"")))</f>
        <v/>
      </c>
      <c r="P6" s="25" t="inlineStr">
        <is>
          <t>Bestätigt</t>
        </is>
      </c>
      <c r="Q6" s="29">
        <f>IF(COUNTA(A6:H6,K6,P6,S6)=0,"",IFERROR(IF(OR(A6="",B6="",C6="",D6="",E6="",F6="",G6="",H6="",P6="",S6=""),"Eingabe fehlt",IF(COUNTIF($D$5:$D$104,D6)&gt;1,"Auftrag doppelt",IF(COUNTIFS($A$5:$A$104,A6,$B$5:$B$104,B6,$C$5:$C$104,C6)&gt;1,"Reihenfolge doppelt",IF(AND(A6&gt;1,I6=""),"Reihenfolge prüfen",IF(AND(I6&lt;&gt;"",I6&lt;&gt;E6,J6=""),"Matrix fehlt",IF(AND(I6&lt;&gt;"",M6&lt;N5),"Zeitkonflikt",IF(K6&gt;'Parameter_Hinweise'!$B$8,"Zuschlag über Grenze",IF(L6&gt;'Parameter_Hinweise'!$B$7,"Rüstzeit über Schwelle",IF(OR(MOD(M6,1)&lt;'Parameter_Hinweise'!$B$5,MOD(N6,1)&gt;'Parameter_Hinweise'!$B$6),"Außerhalb Planzeit","Plausibel"))))))))),"Eingabe prüfen"))</f>
        <v/>
      </c>
      <c r="R6" s="29">
        <f>IF(COUNTA(A6:H6,K6,P6,S6)=0,"",IF(OR(L6="",L6=0),"",IF(O6="","Team fehlt",IFERROR(IF(SUMPRODUCT(($O$5:$O$104=O6)*($M$5:$M$104&lt;G6)*($G$5:$G$104&gt;M6)*(ROW($O$5:$O$104)&lt;&gt;ROW()))&gt;0,"Team doppelt belegt","Frei"),"Eingabe prüfen"))))</f>
        <v/>
      </c>
      <c r="S6" s="20" t="inlineStr">
        <is>
          <t>Schichtleitung A</t>
        </is>
      </c>
    </row>
    <row r="7">
      <c r="A7" s="18" t="n">
        <v>3</v>
      </c>
      <c r="B7" s="46" t="n">
        <v>46279</v>
      </c>
      <c r="C7" s="20" t="inlineStr">
        <is>
          <t>CNC-Alpha</t>
        </is>
      </c>
      <c r="D7" s="20" t="inlineStr">
        <is>
          <t>FIK-2609-003</t>
        </is>
      </c>
      <c r="E7" s="20" t="inlineStr">
        <is>
          <t>FX-300</t>
        </is>
      </c>
      <c r="F7" s="18" t="n">
        <v>150</v>
      </c>
      <c r="G7" s="47" t="n">
        <v>46279.5</v>
      </c>
      <c r="H7" s="48" t="n">
        <v>90</v>
      </c>
      <c r="I7" s="11">
        <f>IF(COUNTA(A7:H7,K7,P7,S7)=0,"",IF(AND(B7=B6,C7=C6,A7=A6+1),E6,""))</f>
        <v/>
      </c>
      <c r="J7" s="49">
        <f>IF(COUNTA(A7:H7,K7,P7,S7)=0,"",IF(I7="",0,IF(I7=E7,0,IFERROR(INDEX('Rüstmatrix'!$C$5:$C$104,MATCH(I7&amp;"|"&amp;E7,'Rüstmatrix'!$F$5:$F$104,0)),""))))</f>
        <v/>
      </c>
      <c r="K7" s="48" t="n">
        <v>5</v>
      </c>
      <c r="L7" s="49">
        <f>IF(COUNTA(A7:H7,K7,P7,S7)=0,"",IF(J7="","",J7+IF(K7="",0,K7)))</f>
        <v/>
      </c>
      <c r="M7" s="50">
        <f>IF(OR(G7="",L7=""),"",IFERROR(G7-L7/1440,""))</f>
        <v/>
      </c>
      <c r="N7" s="50">
        <f>IF(OR(G7="",H7=""),"",IFERROR(G7+H7/1440,""))</f>
        <v/>
      </c>
      <c r="O7" s="11">
        <f>IF(COUNTA(A7:H7,K7,P7,S7)=0,"",IF(OR(I7="",I7=E7),"",IFERROR(INDEX('Rüstmatrix'!$D$5:$D$104,MATCH(I7&amp;"|"&amp;E7,'Rüstmatrix'!$F$5:$F$104,0)),"")))</f>
        <v/>
      </c>
      <c r="P7" s="25" t="inlineStr">
        <is>
          <t>Geplant</t>
        </is>
      </c>
      <c r="Q7" s="26">
        <f>IF(COUNTA(A7:H7,K7,P7,S7)=0,"",IFERROR(IF(OR(A7="",B7="",C7="",D7="",E7="",F7="",G7="",H7="",P7="",S7=""),"Eingabe fehlt",IF(COUNTIF($D$5:$D$104,D7)&gt;1,"Auftrag doppelt",IF(COUNTIFS($A$5:$A$104,A7,$B$5:$B$104,B7,$C$5:$C$104,C7)&gt;1,"Reihenfolge doppelt",IF(AND(A7&gt;1,I7=""),"Reihenfolge prüfen",IF(AND(I7&lt;&gt;"",I7&lt;&gt;E7,J7=""),"Matrix fehlt",IF(AND(I7&lt;&gt;"",M7&lt;N6),"Zeitkonflikt",IF(K7&gt;'Parameter_Hinweise'!$B$8,"Zuschlag über Grenze",IF(L7&gt;'Parameter_Hinweise'!$B$7,"Rüstzeit über Schwelle",IF(OR(MOD(M7,1)&lt;'Parameter_Hinweise'!$B$5,MOD(N7,1)&gt;'Parameter_Hinweise'!$B$6),"Außerhalb Planzeit","Plausibel"))))))))),"Eingabe prüfen"))</f>
        <v/>
      </c>
      <c r="R7" s="26">
        <f>IF(COUNTA(A7:H7,K7,P7,S7)=0,"",IF(OR(L7="",L7=0),"",IF(O7="","Team fehlt",IFERROR(IF(SUMPRODUCT(($O$5:$O$104=O7)*($M$5:$M$104&lt;G7)*($G$5:$G$104&gt;M7)*(ROW($O$5:$O$104)&lt;&gt;ROW()))&gt;0,"Team doppelt belegt","Frei"),"Eingabe prüfen"))))</f>
        <v/>
      </c>
      <c r="S7" s="20" t="inlineStr">
        <is>
          <t>Rüstkoordination</t>
        </is>
      </c>
    </row>
    <row r="8">
      <c r="A8" s="18" t="n">
        <v>4</v>
      </c>
      <c r="B8" s="46" t="n">
        <v>46279</v>
      </c>
      <c r="C8" s="20" t="inlineStr">
        <is>
          <t>CNC-Alpha</t>
        </is>
      </c>
      <c r="D8" s="20" t="inlineStr">
        <is>
          <t>FIK-2609-004</t>
        </is>
      </c>
      <c r="E8" s="20" t="inlineStr">
        <is>
          <t>FX-100</t>
        </is>
      </c>
      <c r="F8" s="18" t="n">
        <v>200</v>
      </c>
      <c r="G8" s="47" t="n">
        <v>46279.59027777778</v>
      </c>
      <c r="H8" s="48" t="n">
        <v>110</v>
      </c>
      <c r="I8" s="14">
        <f>IF(COUNTA(A8:H8,K8,P8,S8)=0,"",IF(AND(B8=B7,C8=C7,A8=A7+1),E7,""))</f>
        <v/>
      </c>
      <c r="J8" s="51">
        <f>IF(COUNTA(A8:H8,K8,P8,S8)=0,"",IF(I8="",0,IF(I8=E8,0,IFERROR(INDEX('Rüstmatrix'!$C$5:$C$104,MATCH(I8&amp;"|"&amp;E8,'Rüstmatrix'!$F$5:$F$104,0)),""))))</f>
        <v/>
      </c>
      <c r="K8" s="48" t="n">
        <v>0</v>
      </c>
      <c r="L8" s="51">
        <f>IF(COUNTA(A8:H8,K8,P8,S8)=0,"",IF(J8="","",J8+IF(K8="",0,K8)))</f>
        <v/>
      </c>
      <c r="M8" s="52">
        <f>IF(OR(G8="",L8=""),"",IFERROR(G8-L8/1440,""))</f>
        <v/>
      </c>
      <c r="N8" s="52">
        <f>IF(OR(G8="",H8=""),"",IFERROR(G8+H8/1440,""))</f>
        <v/>
      </c>
      <c r="O8" s="14">
        <f>IF(COUNTA(A8:H8,K8,P8,S8)=0,"",IF(OR(I8="",I8=E8),"",IFERROR(INDEX('Rüstmatrix'!$D$5:$D$104,MATCH(I8&amp;"|"&amp;E8,'Rüstmatrix'!$F$5:$F$104,0)),"")))</f>
        <v/>
      </c>
      <c r="P8" s="25" t="inlineStr">
        <is>
          <t>Geplant</t>
        </is>
      </c>
      <c r="Q8" s="29">
        <f>IF(COUNTA(A8:H8,K8,P8,S8)=0,"",IFERROR(IF(OR(A8="",B8="",C8="",D8="",E8="",F8="",G8="",H8="",P8="",S8=""),"Eingabe fehlt",IF(COUNTIF($D$5:$D$104,D8)&gt;1,"Auftrag doppelt",IF(COUNTIFS($A$5:$A$104,A8,$B$5:$B$104,B8,$C$5:$C$104,C8)&gt;1,"Reihenfolge doppelt",IF(AND(A8&gt;1,I8=""),"Reihenfolge prüfen",IF(AND(I8&lt;&gt;"",I8&lt;&gt;E8,J8=""),"Matrix fehlt",IF(AND(I8&lt;&gt;"",M8&lt;N7),"Zeitkonflikt",IF(K8&gt;'Parameter_Hinweise'!$B$8,"Zuschlag über Grenze",IF(L8&gt;'Parameter_Hinweise'!$B$7,"Rüstzeit über Schwelle",IF(OR(MOD(M8,1)&lt;'Parameter_Hinweise'!$B$5,MOD(N8,1)&gt;'Parameter_Hinweise'!$B$6),"Außerhalb Planzeit","Plausibel"))))))))),"Eingabe prüfen"))</f>
        <v/>
      </c>
      <c r="R8" s="29">
        <f>IF(COUNTA(A8:H8,K8,P8,S8)=0,"",IF(OR(L8="",L8=0),"",IF(O8="","Team fehlt",IFERROR(IF(SUMPRODUCT(($O$5:$O$104=O8)*($M$5:$M$104&lt;G8)*($G$5:$G$104&gt;M8)*(ROW($O$5:$O$104)&lt;&gt;ROW()))&gt;0,"Team doppelt belegt","Frei"),"Eingabe prüfen"))))</f>
        <v/>
      </c>
      <c r="S8" s="20" t="inlineStr">
        <is>
          <t>Schichtleitung A</t>
        </is>
      </c>
    </row>
    <row r="9">
      <c r="A9" s="18" t="n">
        <v>1</v>
      </c>
      <c r="B9" s="46" t="n">
        <v>46279</v>
      </c>
      <c r="C9" s="20" t="inlineStr">
        <is>
          <t>Presse-Beta</t>
        </is>
      </c>
      <c r="D9" s="20" t="inlineStr">
        <is>
          <t>FIK-2609-005</t>
        </is>
      </c>
      <c r="E9" s="20" t="inlineStr">
        <is>
          <t>PL-410</t>
        </is>
      </c>
      <c r="F9" s="18" t="n">
        <v>500</v>
      </c>
      <c r="G9" s="47" t="n">
        <v>46279.27083333334</v>
      </c>
      <c r="H9" s="48" t="n">
        <v>150</v>
      </c>
      <c r="I9" s="11">
        <f>IF(COUNTA(A9:H9,K9,P9,S9)=0,"",IF(AND(B9=B8,C9=C8,A9=A8+1),E8,""))</f>
        <v/>
      </c>
      <c r="J9" s="49">
        <f>IF(COUNTA(A9:H9,K9,P9,S9)=0,"",IF(I9="",0,IF(I9=E9,0,IFERROR(INDEX('Rüstmatrix'!$C$5:$C$104,MATCH(I9&amp;"|"&amp;E9,'Rüstmatrix'!$F$5:$F$104,0)),""))))</f>
        <v/>
      </c>
      <c r="K9" s="48" t="n">
        <v>0</v>
      </c>
      <c r="L9" s="49">
        <f>IF(COUNTA(A9:H9,K9,P9,S9)=0,"",IF(J9="","",J9+IF(K9="",0,K9)))</f>
        <v/>
      </c>
      <c r="M9" s="50">
        <f>IF(OR(G9="",L9=""),"",IFERROR(G9-L9/1440,""))</f>
        <v/>
      </c>
      <c r="N9" s="50">
        <f>IF(OR(G9="",H9=""),"",IFERROR(G9+H9/1440,""))</f>
        <v/>
      </c>
      <c r="O9" s="11">
        <f>IF(COUNTA(A9:H9,K9,P9,S9)=0,"",IF(OR(I9="",I9=E9),"",IFERROR(INDEX('Rüstmatrix'!$D$5:$D$104,MATCH(I9&amp;"|"&amp;E9,'Rüstmatrix'!$F$5:$F$104,0)),"")))</f>
        <v/>
      </c>
      <c r="P9" s="25" t="inlineStr">
        <is>
          <t>Bestätigt</t>
        </is>
      </c>
      <c r="Q9" s="26">
        <f>IF(COUNTA(A9:H9,K9,P9,S9)=0,"",IFERROR(IF(OR(A9="",B9="",C9="",D9="",E9="",F9="",G9="",H9="",P9="",S9=""),"Eingabe fehlt",IF(COUNTIF($D$5:$D$104,D9)&gt;1,"Auftrag doppelt",IF(COUNTIFS($A$5:$A$104,A9,$B$5:$B$104,B9,$C$5:$C$104,C9)&gt;1,"Reihenfolge doppelt",IF(AND(A9&gt;1,I9=""),"Reihenfolge prüfen",IF(AND(I9&lt;&gt;"",I9&lt;&gt;E9,J9=""),"Matrix fehlt",IF(AND(I9&lt;&gt;"",M9&lt;N8),"Zeitkonflikt",IF(K9&gt;'Parameter_Hinweise'!$B$8,"Zuschlag über Grenze",IF(L9&gt;'Parameter_Hinweise'!$B$7,"Rüstzeit über Schwelle",IF(OR(MOD(M9,1)&lt;'Parameter_Hinweise'!$B$5,MOD(N9,1)&gt;'Parameter_Hinweise'!$B$6),"Außerhalb Planzeit","Plausibel"))))))))),"Eingabe prüfen"))</f>
        <v/>
      </c>
      <c r="R9" s="26">
        <f>IF(COUNTA(A9:H9,K9,P9,S9)=0,"",IF(OR(L9="",L9=0),"",IF(O9="","Team fehlt",IFERROR(IF(SUMPRODUCT(($O$5:$O$104=O9)*($M$5:$M$104&lt;G9)*($G$5:$G$104&gt;M9)*(ROW($O$5:$O$104)&lt;&gt;ROW()))&gt;0,"Team doppelt belegt","Frei"),"Eingabe prüfen"))))</f>
        <v/>
      </c>
      <c r="S9" s="20" t="inlineStr">
        <is>
          <t>Schichtleitung B</t>
        </is>
      </c>
    </row>
    <row r="10">
      <c r="A10" s="18" t="n">
        <v>2</v>
      </c>
      <c r="B10" s="46" t="n">
        <v>46279</v>
      </c>
      <c r="C10" s="20" t="inlineStr">
        <is>
          <t>Presse-Beta</t>
        </is>
      </c>
      <c r="D10" s="20" t="inlineStr">
        <is>
          <t>FIK-2609-006</t>
        </is>
      </c>
      <c r="E10" s="20" t="inlineStr">
        <is>
          <t>PL-420</t>
        </is>
      </c>
      <c r="F10" s="18" t="n">
        <v>420</v>
      </c>
      <c r="G10" s="47" t="n">
        <v>46279.39236111111</v>
      </c>
      <c r="H10" s="48" t="n">
        <v>75</v>
      </c>
      <c r="I10" s="14">
        <f>IF(COUNTA(A10:H10,K10,P10,S10)=0,"",IF(AND(B10=B9,C10=C9,A10=A9+1),E9,""))</f>
        <v/>
      </c>
      <c r="J10" s="51">
        <f>IF(COUNTA(A10:H10,K10,P10,S10)=0,"",IF(I10="",0,IF(I10=E10,0,IFERROR(INDEX('Rüstmatrix'!$C$5:$C$104,MATCH(I10&amp;"|"&amp;E10,'Rüstmatrix'!$F$5:$F$104,0)),""))))</f>
        <v/>
      </c>
      <c r="K10" s="48" t="n">
        <v>0</v>
      </c>
      <c r="L10" s="51">
        <f>IF(COUNTA(A10:H10,K10,P10,S10)=0,"",IF(J10="","",J10+IF(K10="",0,K10)))</f>
        <v/>
      </c>
      <c r="M10" s="52">
        <f>IF(OR(G10="",L10=""),"",IFERROR(G10-L10/1440,""))</f>
        <v/>
      </c>
      <c r="N10" s="52">
        <f>IF(OR(G10="",H10=""),"",IFERROR(G10+H10/1440,""))</f>
        <v/>
      </c>
      <c r="O10" s="14">
        <f>IF(COUNTA(A10:H10,K10,P10,S10)=0,"",IF(OR(I10="",I10=E10),"",IFERROR(INDEX('Rüstmatrix'!$D$5:$D$104,MATCH(I10&amp;"|"&amp;E10,'Rüstmatrix'!$F$5:$F$104,0)),"")))</f>
        <v/>
      </c>
      <c r="P10" s="25" t="inlineStr">
        <is>
          <t>Geplant</t>
        </is>
      </c>
      <c r="Q10" s="29">
        <f>IF(COUNTA(A10:H10,K10,P10,S10)=0,"",IFERROR(IF(OR(A10="",B10="",C10="",D10="",E10="",F10="",G10="",H10="",P10="",S10=""),"Eingabe fehlt",IF(COUNTIF($D$5:$D$104,D10)&gt;1,"Auftrag doppelt",IF(COUNTIFS($A$5:$A$104,A10,$B$5:$B$104,B10,$C$5:$C$104,C10)&gt;1,"Reihenfolge doppelt",IF(AND(A10&gt;1,I10=""),"Reihenfolge prüfen",IF(AND(I10&lt;&gt;"",I10&lt;&gt;E10,J10=""),"Matrix fehlt",IF(AND(I10&lt;&gt;"",M10&lt;N9),"Zeitkonflikt",IF(K10&gt;'Parameter_Hinweise'!$B$8,"Zuschlag über Grenze",IF(L10&gt;'Parameter_Hinweise'!$B$7,"Rüstzeit über Schwelle",IF(OR(MOD(M10,1)&lt;'Parameter_Hinweise'!$B$5,MOD(N10,1)&gt;'Parameter_Hinweise'!$B$6),"Außerhalb Planzeit","Plausibel"))))))))),"Eingabe prüfen"))</f>
        <v/>
      </c>
      <c r="R10" s="29">
        <f>IF(COUNTA(A10:H10,K10,P10,S10)=0,"",IF(OR(L10="",L10=0),"",IF(O10="","Team fehlt",IFERROR(IF(SUMPRODUCT(($O$5:$O$104=O10)*($M$5:$M$104&lt;G10)*($G$5:$G$104&gt;M10)*(ROW($O$5:$O$104)&lt;&gt;ROW()))&gt;0,"Team doppelt belegt","Frei"),"Eingabe prüfen"))))</f>
        <v/>
      </c>
      <c r="S10" s="20" t="inlineStr">
        <is>
          <t>Schichtleitung B</t>
        </is>
      </c>
    </row>
    <row r="11">
      <c r="A11" s="18" t="n">
        <v>3</v>
      </c>
      <c r="B11" s="46" t="n">
        <v>46279</v>
      </c>
      <c r="C11" s="20" t="inlineStr">
        <is>
          <t>Presse-Beta</t>
        </is>
      </c>
      <c r="D11" s="20" t="inlineStr">
        <is>
          <t>FIK-2609-007</t>
        </is>
      </c>
      <c r="E11" s="20" t="inlineStr">
        <is>
          <t>PL-410</t>
        </is>
      </c>
      <c r="F11" s="18" t="n">
        <v>460</v>
      </c>
      <c r="G11" s="47" t="n">
        <v>46279.45833333334</v>
      </c>
      <c r="H11" s="48" t="n">
        <v>120</v>
      </c>
      <c r="I11" s="11">
        <f>IF(COUNTA(A11:H11,K11,P11,S11)=0,"",IF(AND(B11=B10,C11=C10,A11=A10+1),E10,""))</f>
        <v/>
      </c>
      <c r="J11" s="49">
        <f>IF(COUNTA(A11:H11,K11,P11,S11)=0,"",IF(I11="",0,IF(I11=E11,0,IFERROR(INDEX('Rüstmatrix'!$C$5:$C$104,MATCH(I11&amp;"|"&amp;E11,'Rüstmatrix'!$F$5:$F$104,0)),""))))</f>
        <v/>
      </c>
      <c r="K11" s="48" t="n">
        <v>0</v>
      </c>
      <c r="L11" s="49">
        <f>IF(COUNTA(A11:H11,K11,P11,S11)=0,"",IF(J11="","",J11+IF(K11="",0,K11)))</f>
        <v/>
      </c>
      <c r="M11" s="50">
        <f>IF(OR(G11="",L11=""),"",IFERROR(G11-L11/1440,""))</f>
        <v/>
      </c>
      <c r="N11" s="50">
        <f>IF(OR(G11="",H11=""),"",IFERROR(G11+H11/1440,""))</f>
        <v/>
      </c>
      <c r="O11" s="11">
        <f>IF(COUNTA(A11:H11,K11,P11,S11)=0,"",IF(OR(I11="",I11=E11),"",IFERROR(INDEX('Rüstmatrix'!$D$5:$D$104,MATCH(I11&amp;"|"&amp;E11,'Rüstmatrix'!$F$5:$F$104,0)),"")))</f>
        <v/>
      </c>
      <c r="P11" s="25" t="inlineStr">
        <is>
          <t>Geplant</t>
        </is>
      </c>
      <c r="Q11" s="26">
        <f>IF(COUNTA(A11:H11,K11,P11,S11)=0,"",IFERROR(IF(OR(A11="",B11="",C11="",D11="",E11="",F11="",G11="",H11="",P11="",S11=""),"Eingabe fehlt",IF(COUNTIF($D$5:$D$104,D11)&gt;1,"Auftrag doppelt",IF(COUNTIFS($A$5:$A$104,A11,$B$5:$B$104,B11,$C$5:$C$104,C11)&gt;1,"Reihenfolge doppelt",IF(AND(A11&gt;1,I11=""),"Reihenfolge prüfen",IF(AND(I11&lt;&gt;"",I11&lt;&gt;E11,J11=""),"Matrix fehlt",IF(AND(I11&lt;&gt;"",M11&lt;N10),"Zeitkonflikt",IF(K11&gt;'Parameter_Hinweise'!$B$8,"Zuschlag über Grenze",IF(L11&gt;'Parameter_Hinweise'!$B$7,"Rüstzeit über Schwelle",IF(OR(MOD(M11,1)&lt;'Parameter_Hinweise'!$B$5,MOD(N11,1)&gt;'Parameter_Hinweise'!$B$6),"Außerhalb Planzeit","Plausibel"))))))))),"Eingabe prüfen"))</f>
        <v/>
      </c>
      <c r="R11" s="26">
        <f>IF(COUNTA(A11:H11,K11,P11,S11)=0,"",IF(OR(L11="",L11=0),"",IF(O11="","Team fehlt",IFERROR(IF(SUMPRODUCT(($O$5:$O$104=O11)*($M$5:$M$104&lt;G11)*($G$5:$G$104&gt;M11)*(ROW($O$5:$O$104)&lt;&gt;ROW()))&gt;0,"Team doppelt belegt","Frei"),"Eingabe prüfen"))))</f>
        <v/>
      </c>
      <c r="S11" s="20" t="inlineStr">
        <is>
          <t>Rüstkoordination</t>
        </is>
      </c>
    </row>
    <row r="12">
      <c r="A12" s="18" t="n">
        <v>1</v>
      </c>
      <c r="B12" s="46" t="n">
        <v>46280</v>
      </c>
      <c r="C12" s="20" t="inlineStr">
        <is>
          <t>CNC-Alpha</t>
        </is>
      </c>
      <c r="D12" s="20" t="inlineStr">
        <is>
          <t>FIK-2609-008</t>
        </is>
      </c>
      <c r="E12" s="20" t="inlineStr">
        <is>
          <t>FX-200</t>
        </is>
      </c>
      <c r="F12" s="18" t="n">
        <v>210</v>
      </c>
      <c r="G12" s="47" t="n">
        <v>46280.29166666666</v>
      </c>
      <c r="H12" s="48" t="n">
        <v>110</v>
      </c>
      <c r="I12" s="14">
        <f>IF(COUNTA(A12:H12,K12,P12,S12)=0,"",IF(AND(B12=B11,C12=C11,A12=A11+1),E11,""))</f>
        <v/>
      </c>
      <c r="J12" s="51">
        <f>IF(COUNTA(A12:H12,K12,P12,S12)=0,"",IF(I12="",0,IF(I12=E12,0,IFERROR(INDEX('Rüstmatrix'!$C$5:$C$104,MATCH(I12&amp;"|"&amp;E12,'Rüstmatrix'!$F$5:$F$104,0)),""))))</f>
        <v/>
      </c>
      <c r="K12" s="48" t="n">
        <v>0</v>
      </c>
      <c r="L12" s="51">
        <f>IF(COUNTA(A12:H12,K12,P12,S12)=0,"",IF(J12="","",J12+IF(K12="",0,K12)))</f>
        <v/>
      </c>
      <c r="M12" s="52">
        <f>IF(OR(G12="",L12=""),"",IFERROR(G12-L12/1440,""))</f>
        <v/>
      </c>
      <c r="N12" s="52">
        <f>IF(OR(G12="",H12=""),"",IFERROR(G12+H12/1440,""))</f>
        <v/>
      </c>
      <c r="O12" s="14">
        <f>IF(COUNTA(A12:H12,K12,P12,S12)=0,"",IF(OR(I12="",I12=E12),"",IFERROR(INDEX('Rüstmatrix'!$D$5:$D$104,MATCH(I12&amp;"|"&amp;E12,'Rüstmatrix'!$F$5:$F$104,0)),"")))</f>
        <v/>
      </c>
      <c r="P12" s="25" t="inlineStr">
        <is>
          <t>Geplant</t>
        </is>
      </c>
      <c r="Q12" s="29">
        <f>IF(COUNTA(A12:H12,K12,P12,S12)=0,"",IFERROR(IF(OR(A12="",B12="",C12="",D12="",E12="",F12="",G12="",H12="",P12="",S12=""),"Eingabe fehlt",IF(COUNTIF($D$5:$D$104,D12)&gt;1,"Auftrag doppelt",IF(COUNTIFS($A$5:$A$104,A12,$B$5:$B$104,B12,$C$5:$C$104,C12)&gt;1,"Reihenfolge doppelt",IF(AND(A12&gt;1,I12=""),"Reihenfolge prüfen",IF(AND(I12&lt;&gt;"",I12&lt;&gt;E12,J12=""),"Matrix fehlt",IF(AND(I12&lt;&gt;"",M12&lt;N11),"Zeitkonflikt",IF(K12&gt;'Parameter_Hinweise'!$B$8,"Zuschlag über Grenze",IF(L12&gt;'Parameter_Hinweise'!$B$7,"Rüstzeit über Schwelle",IF(OR(MOD(M12,1)&lt;'Parameter_Hinweise'!$B$5,MOD(N12,1)&gt;'Parameter_Hinweise'!$B$6),"Außerhalb Planzeit","Plausibel"))))))))),"Eingabe prüfen"))</f>
        <v/>
      </c>
      <c r="R12" s="29">
        <f>IF(COUNTA(A12:H12,K12,P12,S12)=0,"",IF(OR(L12="",L12=0),"",IF(O12="","Team fehlt",IFERROR(IF(SUMPRODUCT(($O$5:$O$104=O12)*($M$5:$M$104&lt;G12)*($G$5:$G$104&gt;M12)*(ROW($O$5:$O$104)&lt;&gt;ROW()))&gt;0,"Team doppelt belegt","Frei"),"Eingabe prüfen"))))</f>
        <v/>
      </c>
      <c r="S12" s="20" t="inlineStr">
        <is>
          <t>Produktionsplanung</t>
        </is>
      </c>
    </row>
    <row r="13">
      <c r="A13" s="18" t="n">
        <v>2</v>
      </c>
      <c r="B13" s="46" t="n">
        <v>46280</v>
      </c>
      <c r="C13" s="20" t="inlineStr">
        <is>
          <t>CNC-Alpha</t>
        </is>
      </c>
      <c r="D13" s="20" t="inlineStr">
        <is>
          <t>FIK-2609-009</t>
        </is>
      </c>
      <c r="E13" s="20" t="inlineStr">
        <is>
          <t>FX-300</t>
        </is>
      </c>
      <c r="F13" s="18" t="n">
        <v>175</v>
      </c>
      <c r="G13" s="47" t="n">
        <v>46280.39930555555</v>
      </c>
      <c r="H13" s="48" t="n">
        <v>105</v>
      </c>
      <c r="I13" s="11">
        <f>IF(COUNTA(A13:H13,K13,P13,S13)=0,"",IF(AND(B13=B12,C13=C12,A13=A12+1),E12,""))</f>
        <v/>
      </c>
      <c r="J13" s="49">
        <f>IF(COUNTA(A13:H13,K13,P13,S13)=0,"",IF(I13="",0,IF(I13=E13,0,IFERROR(INDEX('Rüstmatrix'!$C$5:$C$104,MATCH(I13&amp;"|"&amp;E13,'Rüstmatrix'!$F$5:$F$104,0)),""))))</f>
        <v/>
      </c>
      <c r="K13" s="48" t="n">
        <v>0</v>
      </c>
      <c r="L13" s="49">
        <f>IF(COUNTA(A13:H13,K13,P13,S13)=0,"",IF(J13="","",J13+IF(K13="",0,K13)))</f>
        <v/>
      </c>
      <c r="M13" s="50">
        <f>IF(OR(G13="",L13=""),"",IFERROR(G13-L13/1440,""))</f>
        <v/>
      </c>
      <c r="N13" s="50">
        <f>IF(OR(G13="",H13=""),"",IFERROR(G13+H13/1440,""))</f>
        <v/>
      </c>
      <c r="O13" s="11">
        <f>IF(COUNTA(A13:H13,K13,P13,S13)=0,"",IF(OR(I13="",I13=E13),"",IFERROR(INDEX('Rüstmatrix'!$D$5:$D$104,MATCH(I13&amp;"|"&amp;E13,'Rüstmatrix'!$F$5:$F$104,0)),"")))</f>
        <v/>
      </c>
      <c r="P13" s="25" t="inlineStr">
        <is>
          <t>Geplant</t>
        </is>
      </c>
      <c r="Q13" s="26">
        <f>IF(COUNTA(A13:H13,K13,P13,S13)=0,"",IFERROR(IF(OR(A13="",B13="",C13="",D13="",E13="",F13="",G13="",H13="",P13="",S13=""),"Eingabe fehlt",IF(COUNTIF($D$5:$D$104,D13)&gt;1,"Auftrag doppelt",IF(COUNTIFS($A$5:$A$104,A13,$B$5:$B$104,B13,$C$5:$C$104,C13)&gt;1,"Reihenfolge doppelt",IF(AND(A13&gt;1,I13=""),"Reihenfolge prüfen",IF(AND(I13&lt;&gt;"",I13&lt;&gt;E13,J13=""),"Matrix fehlt",IF(AND(I13&lt;&gt;"",M13&lt;N12),"Zeitkonflikt",IF(K13&gt;'Parameter_Hinweise'!$B$8,"Zuschlag über Grenze",IF(L13&gt;'Parameter_Hinweise'!$B$7,"Rüstzeit über Schwelle",IF(OR(MOD(M13,1)&lt;'Parameter_Hinweise'!$B$5,MOD(N13,1)&gt;'Parameter_Hinweise'!$B$6),"Außerhalb Planzeit","Plausibel"))))))))),"Eingabe prüfen"))</f>
        <v/>
      </c>
      <c r="R13" s="26">
        <f>IF(COUNTA(A13:H13,K13,P13,S13)=0,"",IF(OR(L13="",L13=0),"",IF(O13="","Team fehlt",IFERROR(IF(SUMPRODUCT(($O$5:$O$104=O13)*($M$5:$M$104&lt;G13)*($G$5:$G$104&gt;M13)*(ROW($O$5:$O$104)&lt;&gt;ROW()))&gt;0,"Team doppelt belegt","Frei"),"Eingabe prüfen"))))</f>
        <v/>
      </c>
      <c r="S13" s="20" t="inlineStr">
        <is>
          <t>Rüstkoordination</t>
        </is>
      </c>
    </row>
    <row r="14">
      <c r="A14" s="18" t="n">
        <v>3</v>
      </c>
      <c r="B14" s="46" t="n">
        <v>46280</v>
      </c>
      <c r="C14" s="20" t="inlineStr">
        <is>
          <t>CNC-Alpha</t>
        </is>
      </c>
      <c r="D14" s="20" t="inlineStr">
        <is>
          <t>FIK-2609-010</t>
        </is>
      </c>
      <c r="E14" s="20" t="inlineStr">
        <is>
          <t>FX-100</t>
        </is>
      </c>
      <c r="F14" s="18" t="n">
        <v>230</v>
      </c>
      <c r="G14" s="47" t="n">
        <v>46280.5</v>
      </c>
      <c r="H14" s="48" t="n">
        <v>125</v>
      </c>
      <c r="I14" s="14">
        <f>IF(COUNTA(A14:H14,K14,P14,S14)=0,"",IF(AND(B14=B13,C14=C13,A14=A13+1),E13,""))</f>
        <v/>
      </c>
      <c r="J14" s="51">
        <f>IF(COUNTA(A14:H14,K14,P14,S14)=0,"",IF(I14="",0,IF(I14=E14,0,IFERROR(INDEX('Rüstmatrix'!$C$5:$C$104,MATCH(I14&amp;"|"&amp;E14,'Rüstmatrix'!$F$5:$F$104,0)),""))))</f>
        <v/>
      </c>
      <c r="K14" s="48" t="n">
        <v>0</v>
      </c>
      <c r="L14" s="51">
        <f>IF(COUNTA(A14:H14,K14,P14,S14)=0,"",IF(J14="","",J14+IF(K14="",0,K14)))</f>
        <v/>
      </c>
      <c r="M14" s="52">
        <f>IF(OR(G14="",L14=""),"",IFERROR(G14-L14/1440,""))</f>
        <v/>
      </c>
      <c r="N14" s="52">
        <f>IF(OR(G14="",H14=""),"",IFERROR(G14+H14/1440,""))</f>
        <v/>
      </c>
      <c r="O14" s="14">
        <f>IF(COUNTA(A14:H14,K14,P14,S14)=0,"",IF(OR(I14="",I14=E14),"",IFERROR(INDEX('Rüstmatrix'!$D$5:$D$104,MATCH(I14&amp;"|"&amp;E14,'Rüstmatrix'!$F$5:$F$104,0)),"")))</f>
        <v/>
      </c>
      <c r="P14" s="25" t="inlineStr">
        <is>
          <t>Geplant</t>
        </is>
      </c>
      <c r="Q14" s="29">
        <f>IF(COUNTA(A14:H14,K14,P14,S14)=0,"",IFERROR(IF(OR(A14="",B14="",C14="",D14="",E14="",F14="",G14="",H14="",P14="",S14=""),"Eingabe fehlt",IF(COUNTIF($D$5:$D$104,D14)&gt;1,"Auftrag doppelt",IF(COUNTIFS($A$5:$A$104,A14,$B$5:$B$104,B14,$C$5:$C$104,C14)&gt;1,"Reihenfolge doppelt",IF(AND(A14&gt;1,I14=""),"Reihenfolge prüfen",IF(AND(I14&lt;&gt;"",I14&lt;&gt;E14,J14=""),"Matrix fehlt",IF(AND(I14&lt;&gt;"",M14&lt;N13),"Zeitkonflikt",IF(K14&gt;'Parameter_Hinweise'!$B$8,"Zuschlag über Grenze",IF(L14&gt;'Parameter_Hinweise'!$B$7,"Rüstzeit über Schwelle",IF(OR(MOD(M14,1)&lt;'Parameter_Hinweise'!$B$5,MOD(N14,1)&gt;'Parameter_Hinweise'!$B$6),"Außerhalb Planzeit","Plausibel"))))))))),"Eingabe prüfen"))</f>
        <v/>
      </c>
      <c r="R14" s="29">
        <f>IF(COUNTA(A14:H14,K14,P14,S14)=0,"",IF(OR(L14="",L14=0),"",IF(O14="","Team fehlt",IFERROR(IF(SUMPRODUCT(($O$5:$O$104=O14)*($M$5:$M$104&lt;G14)*($G$5:$G$104&gt;M14)*(ROW($O$5:$O$104)&lt;&gt;ROW()))&gt;0,"Team doppelt belegt","Frei"),"Eingabe prüfen"))))</f>
        <v/>
      </c>
      <c r="S14" s="20" t="inlineStr">
        <is>
          <t>Schichtleitung A</t>
        </is>
      </c>
    </row>
    <row r="15">
      <c r="A15" s="18" t="n"/>
      <c r="B15" s="46" t="n"/>
      <c r="C15" s="20" t="n"/>
      <c r="D15" s="20" t="n"/>
      <c r="E15" s="20" t="n"/>
      <c r="F15" s="18" t="n"/>
      <c r="G15" s="47" t="n"/>
      <c r="H15" s="48" t="n"/>
      <c r="I15" s="11">
        <f>IF(COUNTA(A15:H15,K15,P15,S15)=0,"",IF(AND(B15=B14,C15=C14,A15=A14+1),E14,""))</f>
        <v/>
      </c>
      <c r="J15" s="49">
        <f>IF(COUNTA(A15:H15,K15,P15,S15)=0,"",IF(I15="",0,IF(I15=E15,0,IFERROR(INDEX('Rüstmatrix'!$C$5:$C$104,MATCH(I15&amp;"|"&amp;E15,'Rüstmatrix'!$F$5:$F$104,0)),""))))</f>
        <v/>
      </c>
      <c r="K15" s="48" t="n"/>
      <c r="L15" s="49">
        <f>IF(COUNTA(A15:H15,K15,P15,S15)=0,"",IF(J15="","",J15+IF(K15="",0,K15)))</f>
        <v/>
      </c>
      <c r="M15" s="50">
        <f>IF(OR(G15="",L15=""),"",IFERROR(G15-L15/1440,""))</f>
        <v/>
      </c>
      <c r="N15" s="50">
        <f>IF(OR(G15="",H15=""),"",IFERROR(G15+H15/1440,""))</f>
        <v/>
      </c>
      <c r="O15" s="11">
        <f>IF(COUNTA(A15:H15,K15,P15,S15)=0,"",IF(OR(I15="",I15=E15),"",IFERROR(INDEX('Rüstmatrix'!$D$5:$D$104,MATCH(I15&amp;"|"&amp;E15,'Rüstmatrix'!$F$5:$F$104,0)),"")))</f>
        <v/>
      </c>
      <c r="P15" s="25" t="n"/>
      <c r="Q15" s="26">
        <f>IF(COUNTA(A15:H15,K15,P15,S15)=0,"",IFERROR(IF(OR(A15="",B15="",C15="",D15="",E15="",F15="",G15="",H15="",P15="",S15=""),"Eingabe fehlt",IF(COUNTIF($D$5:$D$104,D15)&gt;1,"Auftrag doppelt",IF(COUNTIFS($A$5:$A$104,A15,$B$5:$B$104,B15,$C$5:$C$104,C15)&gt;1,"Reihenfolge doppelt",IF(AND(A15&gt;1,I15=""),"Reihenfolge prüfen",IF(AND(I15&lt;&gt;"",I15&lt;&gt;E15,J15=""),"Matrix fehlt",IF(AND(I15&lt;&gt;"",M15&lt;N14),"Zeitkonflikt",IF(K15&gt;'Parameter_Hinweise'!$B$8,"Zuschlag über Grenze",IF(L15&gt;'Parameter_Hinweise'!$B$7,"Rüstzeit über Schwelle",IF(OR(MOD(M15,1)&lt;'Parameter_Hinweise'!$B$5,MOD(N15,1)&gt;'Parameter_Hinweise'!$B$6),"Außerhalb Planzeit","Plausibel"))))))))),"Eingabe prüfen"))</f>
        <v/>
      </c>
      <c r="R15" s="26">
        <f>IF(COUNTA(A15:H15,K15,P15,S15)=0,"",IF(OR(L15="",L15=0),"",IF(O15="","Team fehlt",IFERROR(IF(SUMPRODUCT(($O$5:$O$104=O15)*($M$5:$M$104&lt;G15)*($G$5:$G$104&gt;M15)*(ROW($O$5:$O$104)&lt;&gt;ROW()))&gt;0,"Team doppelt belegt","Frei"),"Eingabe prüfen"))))</f>
        <v/>
      </c>
      <c r="S15" s="20" t="n"/>
    </row>
    <row r="16">
      <c r="A16" s="18" t="n"/>
      <c r="B16" s="46" t="n"/>
      <c r="C16" s="20" t="n"/>
      <c r="D16" s="20" t="n"/>
      <c r="E16" s="20" t="n"/>
      <c r="F16" s="18" t="n"/>
      <c r="G16" s="47" t="n"/>
      <c r="H16" s="48" t="n"/>
      <c r="I16" s="14">
        <f>IF(COUNTA(A16:H16,K16,P16,S16)=0,"",IF(AND(B16=B15,C16=C15,A16=A15+1),E15,""))</f>
        <v/>
      </c>
      <c r="J16" s="51">
        <f>IF(COUNTA(A16:H16,K16,P16,S16)=0,"",IF(I16="",0,IF(I16=E16,0,IFERROR(INDEX('Rüstmatrix'!$C$5:$C$104,MATCH(I16&amp;"|"&amp;E16,'Rüstmatrix'!$F$5:$F$104,0)),""))))</f>
        <v/>
      </c>
      <c r="K16" s="48" t="n"/>
      <c r="L16" s="51">
        <f>IF(COUNTA(A16:H16,K16,P16,S16)=0,"",IF(J16="","",J16+IF(K16="",0,K16)))</f>
        <v/>
      </c>
      <c r="M16" s="52">
        <f>IF(OR(G16="",L16=""),"",IFERROR(G16-L16/1440,""))</f>
        <v/>
      </c>
      <c r="N16" s="52">
        <f>IF(OR(G16="",H16=""),"",IFERROR(G16+H16/1440,""))</f>
        <v/>
      </c>
      <c r="O16" s="14">
        <f>IF(COUNTA(A16:H16,K16,P16,S16)=0,"",IF(OR(I16="",I16=E16),"",IFERROR(INDEX('Rüstmatrix'!$D$5:$D$104,MATCH(I16&amp;"|"&amp;E16,'Rüstmatrix'!$F$5:$F$104,0)),"")))</f>
        <v/>
      </c>
      <c r="P16" s="25" t="n"/>
      <c r="Q16" s="29">
        <f>IF(COUNTA(A16:H16,K16,P16,S16)=0,"",IFERROR(IF(OR(A16="",B16="",C16="",D16="",E16="",F16="",G16="",H16="",P16="",S16=""),"Eingabe fehlt",IF(COUNTIF($D$5:$D$104,D16)&gt;1,"Auftrag doppelt",IF(COUNTIFS($A$5:$A$104,A16,$B$5:$B$104,B16,$C$5:$C$104,C16)&gt;1,"Reihenfolge doppelt",IF(AND(A16&gt;1,I16=""),"Reihenfolge prüfen",IF(AND(I16&lt;&gt;"",I16&lt;&gt;E16,J16=""),"Matrix fehlt",IF(AND(I16&lt;&gt;"",M16&lt;N15),"Zeitkonflikt",IF(K16&gt;'Parameter_Hinweise'!$B$8,"Zuschlag über Grenze",IF(L16&gt;'Parameter_Hinweise'!$B$7,"Rüstzeit über Schwelle",IF(OR(MOD(M16,1)&lt;'Parameter_Hinweise'!$B$5,MOD(N16,1)&gt;'Parameter_Hinweise'!$B$6),"Außerhalb Planzeit","Plausibel"))))))))),"Eingabe prüfen"))</f>
        <v/>
      </c>
      <c r="R16" s="29">
        <f>IF(COUNTA(A16:H16,K16,P16,S16)=0,"",IF(OR(L16="",L16=0),"",IF(O16="","Team fehlt",IFERROR(IF(SUMPRODUCT(($O$5:$O$104=O16)*($M$5:$M$104&lt;G16)*($G$5:$G$104&gt;M16)*(ROW($O$5:$O$104)&lt;&gt;ROW()))&gt;0,"Team doppelt belegt","Frei"),"Eingabe prüfen"))))</f>
        <v/>
      </c>
      <c r="S16" s="20" t="n"/>
    </row>
    <row r="17">
      <c r="A17" s="18" t="n"/>
      <c r="B17" s="46" t="n"/>
      <c r="C17" s="20" t="n"/>
      <c r="D17" s="20" t="n"/>
      <c r="E17" s="20" t="n"/>
      <c r="F17" s="18" t="n"/>
      <c r="G17" s="47" t="n"/>
      <c r="H17" s="48" t="n"/>
      <c r="I17" s="11">
        <f>IF(COUNTA(A17:H17,K17,P17,S17)=0,"",IF(AND(B17=B16,C17=C16,A17=A16+1),E16,""))</f>
        <v/>
      </c>
      <c r="J17" s="49">
        <f>IF(COUNTA(A17:H17,K17,P17,S17)=0,"",IF(I17="",0,IF(I17=E17,0,IFERROR(INDEX('Rüstmatrix'!$C$5:$C$104,MATCH(I17&amp;"|"&amp;E17,'Rüstmatrix'!$F$5:$F$104,0)),""))))</f>
        <v/>
      </c>
      <c r="K17" s="48" t="n"/>
      <c r="L17" s="49">
        <f>IF(COUNTA(A17:H17,K17,P17,S17)=0,"",IF(J17="","",J17+IF(K17="",0,K17)))</f>
        <v/>
      </c>
      <c r="M17" s="50">
        <f>IF(OR(G17="",L17=""),"",IFERROR(G17-L17/1440,""))</f>
        <v/>
      </c>
      <c r="N17" s="50">
        <f>IF(OR(G17="",H17=""),"",IFERROR(G17+H17/1440,""))</f>
        <v/>
      </c>
      <c r="O17" s="11">
        <f>IF(COUNTA(A17:H17,K17,P17,S17)=0,"",IF(OR(I17="",I17=E17),"",IFERROR(INDEX('Rüstmatrix'!$D$5:$D$104,MATCH(I17&amp;"|"&amp;E17,'Rüstmatrix'!$F$5:$F$104,0)),"")))</f>
        <v/>
      </c>
      <c r="P17" s="25" t="n"/>
      <c r="Q17" s="26">
        <f>IF(COUNTA(A17:H17,K17,P17,S17)=0,"",IFERROR(IF(OR(A17="",B17="",C17="",D17="",E17="",F17="",G17="",H17="",P17="",S17=""),"Eingabe fehlt",IF(COUNTIF($D$5:$D$104,D17)&gt;1,"Auftrag doppelt",IF(COUNTIFS($A$5:$A$104,A17,$B$5:$B$104,B17,$C$5:$C$104,C17)&gt;1,"Reihenfolge doppelt",IF(AND(A17&gt;1,I17=""),"Reihenfolge prüfen",IF(AND(I17&lt;&gt;"",I17&lt;&gt;E17,J17=""),"Matrix fehlt",IF(AND(I17&lt;&gt;"",M17&lt;N16),"Zeitkonflikt",IF(K17&gt;'Parameter_Hinweise'!$B$8,"Zuschlag über Grenze",IF(L17&gt;'Parameter_Hinweise'!$B$7,"Rüstzeit über Schwelle",IF(OR(MOD(M17,1)&lt;'Parameter_Hinweise'!$B$5,MOD(N17,1)&gt;'Parameter_Hinweise'!$B$6),"Außerhalb Planzeit","Plausibel"))))))))),"Eingabe prüfen"))</f>
        <v/>
      </c>
      <c r="R17" s="26">
        <f>IF(COUNTA(A17:H17,K17,P17,S17)=0,"",IF(OR(L17="",L17=0),"",IF(O17="","Team fehlt",IFERROR(IF(SUMPRODUCT(($O$5:$O$104=O17)*($M$5:$M$104&lt;G17)*($G$5:$G$104&gt;M17)*(ROW($O$5:$O$104)&lt;&gt;ROW()))&gt;0,"Team doppelt belegt","Frei"),"Eingabe prüfen"))))</f>
        <v/>
      </c>
      <c r="S17" s="20" t="n"/>
    </row>
    <row r="18">
      <c r="A18" s="18" t="n"/>
      <c r="B18" s="46" t="n"/>
      <c r="C18" s="20" t="n"/>
      <c r="D18" s="20" t="n"/>
      <c r="E18" s="20" t="n"/>
      <c r="F18" s="18" t="n"/>
      <c r="G18" s="47" t="n"/>
      <c r="H18" s="48" t="n"/>
      <c r="I18" s="14">
        <f>IF(COUNTA(A18:H18,K18,P18,S18)=0,"",IF(AND(B18=B17,C18=C17,A18=A17+1),E17,""))</f>
        <v/>
      </c>
      <c r="J18" s="51">
        <f>IF(COUNTA(A18:H18,K18,P18,S18)=0,"",IF(I18="",0,IF(I18=E18,0,IFERROR(INDEX('Rüstmatrix'!$C$5:$C$104,MATCH(I18&amp;"|"&amp;E18,'Rüstmatrix'!$F$5:$F$104,0)),""))))</f>
        <v/>
      </c>
      <c r="K18" s="48" t="n"/>
      <c r="L18" s="51">
        <f>IF(COUNTA(A18:H18,K18,P18,S18)=0,"",IF(J18="","",J18+IF(K18="",0,K18)))</f>
        <v/>
      </c>
      <c r="M18" s="52">
        <f>IF(OR(G18="",L18=""),"",IFERROR(G18-L18/1440,""))</f>
        <v/>
      </c>
      <c r="N18" s="52">
        <f>IF(OR(G18="",H18=""),"",IFERROR(G18+H18/1440,""))</f>
        <v/>
      </c>
      <c r="O18" s="14">
        <f>IF(COUNTA(A18:H18,K18,P18,S18)=0,"",IF(OR(I18="",I18=E18),"",IFERROR(INDEX('Rüstmatrix'!$D$5:$D$104,MATCH(I18&amp;"|"&amp;E18,'Rüstmatrix'!$F$5:$F$104,0)),"")))</f>
        <v/>
      </c>
      <c r="P18" s="25" t="n"/>
      <c r="Q18" s="29">
        <f>IF(COUNTA(A18:H18,K18,P18,S18)=0,"",IFERROR(IF(OR(A18="",B18="",C18="",D18="",E18="",F18="",G18="",H18="",P18="",S18=""),"Eingabe fehlt",IF(COUNTIF($D$5:$D$104,D18)&gt;1,"Auftrag doppelt",IF(COUNTIFS($A$5:$A$104,A18,$B$5:$B$104,B18,$C$5:$C$104,C18)&gt;1,"Reihenfolge doppelt",IF(AND(A18&gt;1,I18=""),"Reihenfolge prüfen",IF(AND(I18&lt;&gt;"",I18&lt;&gt;E18,J18=""),"Matrix fehlt",IF(AND(I18&lt;&gt;"",M18&lt;N17),"Zeitkonflikt",IF(K18&gt;'Parameter_Hinweise'!$B$8,"Zuschlag über Grenze",IF(L18&gt;'Parameter_Hinweise'!$B$7,"Rüstzeit über Schwelle",IF(OR(MOD(M18,1)&lt;'Parameter_Hinweise'!$B$5,MOD(N18,1)&gt;'Parameter_Hinweise'!$B$6),"Außerhalb Planzeit","Plausibel"))))))))),"Eingabe prüfen"))</f>
        <v/>
      </c>
      <c r="R18" s="29">
        <f>IF(COUNTA(A18:H18,K18,P18,S18)=0,"",IF(OR(L18="",L18=0),"",IF(O18="","Team fehlt",IFERROR(IF(SUMPRODUCT(($O$5:$O$104=O18)*($M$5:$M$104&lt;G18)*($G$5:$G$104&gt;M18)*(ROW($O$5:$O$104)&lt;&gt;ROW()))&gt;0,"Team doppelt belegt","Frei"),"Eingabe prüfen"))))</f>
        <v/>
      </c>
      <c r="S18" s="20" t="n"/>
    </row>
    <row r="19">
      <c r="A19" s="18" t="n"/>
      <c r="B19" s="46" t="n"/>
      <c r="C19" s="20" t="n"/>
      <c r="D19" s="20" t="n"/>
      <c r="E19" s="20" t="n"/>
      <c r="F19" s="18" t="n"/>
      <c r="G19" s="47" t="n"/>
      <c r="H19" s="48" t="n"/>
      <c r="I19" s="11">
        <f>IF(COUNTA(A19:H19,K19,P19,S19)=0,"",IF(AND(B19=B18,C19=C18,A19=A18+1),E18,""))</f>
        <v/>
      </c>
      <c r="J19" s="49">
        <f>IF(COUNTA(A19:H19,K19,P19,S19)=0,"",IF(I19="",0,IF(I19=E19,0,IFERROR(INDEX('Rüstmatrix'!$C$5:$C$104,MATCH(I19&amp;"|"&amp;E19,'Rüstmatrix'!$F$5:$F$104,0)),""))))</f>
        <v/>
      </c>
      <c r="K19" s="48" t="n"/>
      <c r="L19" s="49">
        <f>IF(COUNTA(A19:H19,K19,P19,S19)=0,"",IF(J19="","",J19+IF(K19="",0,K19)))</f>
        <v/>
      </c>
      <c r="M19" s="50">
        <f>IF(OR(G19="",L19=""),"",IFERROR(G19-L19/1440,""))</f>
        <v/>
      </c>
      <c r="N19" s="50">
        <f>IF(OR(G19="",H19=""),"",IFERROR(G19+H19/1440,""))</f>
        <v/>
      </c>
      <c r="O19" s="11">
        <f>IF(COUNTA(A19:H19,K19,P19,S19)=0,"",IF(OR(I19="",I19=E19),"",IFERROR(INDEX('Rüstmatrix'!$D$5:$D$104,MATCH(I19&amp;"|"&amp;E19,'Rüstmatrix'!$F$5:$F$104,0)),"")))</f>
        <v/>
      </c>
      <c r="P19" s="25" t="n"/>
      <c r="Q19" s="26">
        <f>IF(COUNTA(A19:H19,K19,P19,S19)=0,"",IFERROR(IF(OR(A19="",B19="",C19="",D19="",E19="",F19="",G19="",H19="",P19="",S19=""),"Eingabe fehlt",IF(COUNTIF($D$5:$D$104,D19)&gt;1,"Auftrag doppelt",IF(COUNTIFS($A$5:$A$104,A19,$B$5:$B$104,B19,$C$5:$C$104,C19)&gt;1,"Reihenfolge doppelt",IF(AND(A19&gt;1,I19=""),"Reihenfolge prüfen",IF(AND(I19&lt;&gt;"",I19&lt;&gt;E19,J19=""),"Matrix fehlt",IF(AND(I19&lt;&gt;"",M19&lt;N18),"Zeitkonflikt",IF(K19&gt;'Parameter_Hinweise'!$B$8,"Zuschlag über Grenze",IF(L19&gt;'Parameter_Hinweise'!$B$7,"Rüstzeit über Schwelle",IF(OR(MOD(M19,1)&lt;'Parameter_Hinweise'!$B$5,MOD(N19,1)&gt;'Parameter_Hinweise'!$B$6),"Außerhalb Planzeit","Plausibel"))))))))),"Eingabe prüfen"))</f>
        <v/>
      </c>
      <c r="R19" s="26">
        <f>IF(COUNTA(A19:H19,K19,P19,S19)=0,"",IF(OR(L19="",L19=0),"",IF(O19="","Team fehlt",IFERROR(IF(SUMPRODUCT(($O$5:$O$104=O19)*($M$5:$M$104&lt;G19)*($G$5:$G$104&gt;M19)*(ROW($O$5:$O$104)&lt;&gt;ROW()))&gt;0,"Team doppelt belegt","Frei"),"Eingabe prüfen"))))</f>
        <v/>
      </c>
      <c r="S19" s="20" t="n"/>
    </row>
    <row r="20">
      <c r="A20" s="18" t="n"/>
      <c r="B20" s="46" t="n"/>
      <c r="C20" s="20" t="n"/>
      <c r="D20" s="20" t="n"/>
      <c r="E20" s="20" t="n"/>
      <c r="F20" s="18" t="n"/>
      <c r="G20" s="47" t="n"/>
      <c r="H20" s="48" t="n"/>
      <c r="I20" s="14">
        <f>IF(COUNTA(A20:H20,K20,P20,S20)=0,"",IF(AND(B20=B19,C20=C19,A20=A19+1),E19,""))</f>
        <v/>
      </c>
      <c r="J20" s="51">
        <f>IF(COUNTA(A20:H20,K20,P20,S20)=0,"",IF(I20="",0,IF(I20=E20,0,IFERROR(INDEX('Rüstmatrix'!$C$5:$C$104,MATCH(I20&amp;"|"&amp;E20,'Rüstmatrix'!$F$5:$F$104,0)),""))))</f>
        <v/>
      </c>
      <c r="K20" s="48" t="n"/>
      <c r="L20" s="51">
        <f>IF(COUNTA(A20:H20,K20,P20,S20)=0,"",IF(J20="","",J20+IF(K20="",0,K20)))</f>
        <v/>
      </c>
      <c r="M20" s="52">
        <f>IF(OR(G20="",L20=""),"",IFERROR(G20-L20/1440,""))</f>
        <v/>
      </c>
      <c r="N20" s="52">
        <f>IF(OR(G20="",H20=""),"",IFERROR(G20+H20/1440,""))</f>
        <v/>
      </c>
      <c r="O20" s="14">
        <f>IF(COUNTA(A20:H20,K20,P20,S20)=0,"",IF(OR(I20="",I20=E20),"",IFERROR(INDEX('Rüstmatrix'!$D$5:$D$104,MATCH(I20&amp;"|"&amp;E20,'Rüstmatrix'!$F$5:$F$104,0)),"")))</f>
        <v/>
      </c>
      <c r="P20" s="25" t="n"/>
      <c r="Q20" s="29">
        <f>IF(COUNTA(A20:H20,K20,P20,S20)=0,"",IFERROR(IF(OR(A20="",B20="",C20="",D20="",E20="",F20="",G20="",H20="",P20="",S20=""),"Eingabe fehlt",IF(COUNTIF($D$5:$D$104,D20)&gt;1,"Auftrag doppelt",IF(COUNTIFS($A$5:$A$104,A20,$B$5:$B$104,B20,$C$5:$C$104,C20)&gt;1,"Reihenfolge doppelt",IF(AND(A20&gt;1,I20=""),"Reihenfolge prüfen",IF(AND(I20&lt;&gt;"",I20&lt;&gt;E20,J20=""),"Matrix fehlt",IF(AND(I20&lt;&gt;"",M20&lt;N19),"Zeitkonflikt",IF(K20&gt;'Parameter_Hinweise'!$B$8,"Zuschlag über Grenze",IF(L20&gt;'Parameter_Hinweise'!$B$7,"Rüstzeit über Schwelle",IF(OR(MOD(M20,1)&lt;'Parameter_Hinweise'!$B$5,MOD(N20,1)&gt;'Parameter_Hinweise'!$B$6),"Außerhalb Planzeit","Plausibel"))))))))),"Eingabe prüfen"))</f>
        <v/>
      </c>
      <c r="R20" s="29">
        <f>IF(COUNTA(A20:H20,K20,P20,S20)=0,"",IF(OR(L20="",L20=0),"",IF(O20="","Team fehlt",IFERROR(IF(SUMPRODUCT(($O$5:$O$104=O20)*($M$5:$M$104&lt;G20)*($G$5:$G$104&gt;M20)*(ROW($O$5:$O$104)&lt;&gt;ROW()))&gt;0,"Team doppelt belegt","Frei"),"Eingabe prüfen"))))</f>
        <v/>
      </c>
      <c r="S20" s="20" t="n"/>
    </row>
    <row r="21">
      <c r="A21" s="18" t="n"/>
      <c r="B21" s="46" t="n"/>
      <c r="C21" s="20" t="n"/>
      <c r="D21" s="20" t="n"/>
      <c r="E21" s="20" t="n"/>
      <c r="F21" s="18" t="n"/>
      <c r="G21" s="47" t="n"/>
      <c r="H21" s="48" t="n"/>
      <c r="I21" s="11">
        <f>IF(COUNTA(A21:H21,K21,P21,S21)=0,"",IF(AND(B21=B20,C21=C20,A21=A20+1),E20,""))</f>
        <v/>
      </c>
      <c r="J21" s="49">
        <f>IF(COUNTA(A21:H21,K21,P21,S21)=0,"",IF(I21="",0,IF(I21=E21,0,IFERROR(INDEX('Rüstmatrix'!$C$5:$C$104,MATCH(I21&amp;"|"&amp;E21,'Rüstmatrix'!$F$5:$F$104,0)),""))))</f>
        <v/>
      </c>
      <c r="K21" s="48" t="n"/>
      <c r="L21" s="49">
        <f>IF(COUNTA(A21:H21,K21,P21,S21)=0,"",IF(J21="","",J21+IF(K21="",0,K21)))</f>
        <v/>
      </c>
      <c r="M21" s="50">
        <f>IF(OR(G21="",L21=""),"",IFERROR(G21-L21/1440,""))</f>
        <v/>
      </c>
      <c r="N21" s="50">
        <f>IF(OR(G21="",H21=""),"",IFERROR(G21+H21/1440,""))</f>
        <v/>
      </c>
      <c r="O21" s="11">
        <f>IF(COUNTA(A21:H21,K21,P21,S21)=0,"",IF(OR(I21="",I21=E21),"",IFERROR(INDEX('Rüstmatrix'!$D$5:$D$104,MATCH(I21&amp;"|"&amp;E21,'Rüstmatrix'!$F$5:$F$104,0)),"")))</f>
        <v/>
      </c>
      <c r="P21" s="25" t="n"/>
      <c r="Q21" s="26">
        <f>IF(COUNTA(A21:H21,K21,P21,S21)=0,"",IFERROR(IF(OR(A21="",B21="",C21="",D21="",E21="",F21="",G21="",H21="",P21="",S21=""),"Eingabe fehlt",IF(COUNTIF($D$5:$D$104,D21)&gt;1,"Auftrag doppelt",IF(COUNTIFS($A$5:$A$104,A21,$B$5:$B$104,B21,$C$5:$C$104,C21)&gt;1,"Reihenfolge doppelt",IF(AND(A21&gt;1,I21=""),"Reihenfolge prüfen",IF(AND(I21&lt;&gt;"",I21&lt;&gt;E21,J21=""),"Matrix fehlt",IF(AND(I21&lt;&gt;"",M21&lt;N20),"Zeitkonflikt",IF(K21&gt;'Parameter_Hinweise'!$B$8,"Zuschlag über Grenze",IF(L21&gt;'Parameter_Hinweise'!$B$7,"Rüstzeit über Schwelle",IF(OR(MOD(M21,1)&lt;'Parameter_Hinweise'!$B$5,MOD(N21,1)&gt;'Parameter_Hinweise'!$B$6),"Außerhalb Planzeit","Plausibel"))))))))),"Eingabe prüfen"))</f>
        <v/>
      </c>
      <c r="R21" s="26">
        <f>IF(COUNTA(A21:H21,K21,P21,S21)=0,"",IF(OR(L21="",L21=0),"",IF(O21="","Team fehlt",IFERROR(IF(SUMPRODUCT(($O$5:$O$104=O21)*($M$5:$M$104&lt;G21)*($G$5:$G$104&gt;M21)*(ROW($O$5:$O$104)&lt;&gt;ROW()))&gt;0,"Team doppelt belegt","Frei"),"Eingabe prüfen"))))</f>
        <v/>
      </c>
      <c r="S21" s="20" t="n"/>
    </row>
    <row r="22">
      <c r="A22" s="18" t="n"/>
      <c r="B22" s="46" t="n"/>
      <c r="C22" s="20" t="n"/>
      <c r="D22" s="20" t="n"/>
      <c r="E22" s="20" t="n"/>
      <c r="F22" s="18" t="n"/>
      <c r="G22" s="47" t="n"/>
      <c r="H22" s="48" t="n"/>
      <c r="I22" s="14">
        <f>IF(COUNTA(A22:H22,K22,P22,S22)=0,"",IF(AND(B22=B21,C22=C21,A22=A21+1),E21,""))</f>
        <v/>
      </c>
      <c r="J22" s="51">
        <f>IF(COUNTA(A22:H22,K22,P22,S22)=0,"",IF(I22="",0,IF(I22=E22,0,IFERROR(INDEX('Rüstmatrix'!$C$5:$C$104,MATCH(I22&amp;"|"&amp;E22,'Rüstmatrix'!$F$5:$F$104,0)),""))))</f>
        <v/>
      </c>
      <c r="K22" s="48" t="n"/>
      <c r="L22" s="51">
        <f>IF(COUNTA(A22:H22,K22,P22,S22)=0,"",IF(J22="","",J22+IF(K22="",0,K22)))</f>
        <v/>
      </c>
      <c r="M22" s="52">
        <f>IF(OR(G22="",L22=""),"",IFERROR(G22-L22/1440,""))</f>
        <v/>
      </c>
      <c r="N22" s="52">
        <f>IF(OR(G22="",H22=""),"",IFERROR(G22+H22/1440,""))</f>
        <v/>
      </c>
      <c r="O22" s="14">
        <f>IF(COUNTA(A22:H22,K22,P22,S22)=0,"",IF(OR(I22="",I22=E22),"",IFERROR(INDEX('Rüstmatrix'!$D$5:$D$104,MATCH(I22&amp;"|"&amp;E22,'Rüstmatrix'!$F$5:$F$104,0)),"")))</f>
        <v/>
      </c>
      <c r="P22" s="25" t="n"/>
      <c r="Q22" s="29">
        <f>IF(COUNTA(A22:H22,K22,P22,S22)=0,"",IFERROR(IF(OR(A22="",B22="",C22="",D22="",E22="",F22="",G22="",H22="",P22="",S22=""),"Eingabe fehlt",IF(COUNTIF($D$5:$D$104,D22)&gt;1,"Auftrag doppelt",IF(COUNTIFS($A$5:$A$104,A22,$B$5:$B$104,B22,$C$5:$C$104,C22)&gt;1,"Reihenfolge doppelt",IF(AND(A22&gt;1,I22=""),"Reihenfolge prüfen",IF(AND(I22&lt;&gt;"",I22&lt;&gt;E22,J22=""),"Matrix fehlt",IF(AND(I22&lt;&gt;"",M22&lt;N21),"Zeitkonflikt",IF(K22&gt;'Parameter_Hinweise'!$B$8,"Zuschlag über Grenze",IF(L22&gt;'Parameter_Hinweise'!$B$7,"Rüstzeit über Schwelle",IF(OR(MOD(M22,1)&lt;'Parameter_Hinweise'!$B$5,MOD(N22,1)&gt;'Parameter_Hinweise'!$B$6),"Außerhalb Planzeit","Plausibel"))))))))),"Eingabe prüfen"))</f>
        <v/>
      </c>
      <c r="R22" s="29">
        <f>IF(COUNTA(A22:H22,K22,P22,S22)=0,"",IF(OR(L22="",L22=0),"",IF(O22="","Team fehlt",IFERROR(IF(SUMPRODUCT(($O$5:$O$104=O22)*($M$5:$M$104&lt;G22)*($G$5:$G$104&gt;M22)*(ROW($O$5:$O$104)&lt;&gt;ROW()))&gt;0,"Team doppelt belegt","Frei"),"Eingabe prüfen"))))</f>
        <v/>
      </c>
      <c r="S22" s="20" t="n"/>
    </row>
    <row r="23">
      <c r="A23" s="18" t="n"/>
      <c r="B23" s="46" t="n"/>
      <c r="C23" s="20" t="n"/>
      <c r="D23" s="20" t="n"/>
      <c r="E23" s="20" t="n"/>
      <c r="F23" s="18" t="n"/>
      <c r="G23" s="47" t="n"/>
      <c r="H23" s="48" t="n"/>
      <c r="I23" s="11">
        <f>IF(COUNTA(A23:H23,K23,P23,S23)=0,"",IF(AND(B23=B22,C23=C22,A23=A22+1),E22,""))</f>
        <v/>
      </c>
      <c r="J23" s="49">
        <f>IF(COUNTA(A23:H23,K23,P23,S23)=0,"",IF(I23="",0,IF(I23=E23,0,IFERROR(INDEX('Rüstmatrix'!$C$5:$C$104,MATCH(I23&amp;"|"&amp;E23,'Rüstmatrix'!$F$5:$F$104,0)),""))))</f>
        <v/>
      </c>
      <c r="K23" s="48" t="n"/>
      <c r="L23" s="49">
        <f>IF(COUNTA(A23:H23,K23,P23,S23)=0,"",IF(J23="","",J23+IF(K23="",0,K23)))</f>
        <v/>
      </c>
      <c r="M23" s="50">
        <f>IF(OR(G23="",L23=""),"",IFERROR(G23-L23/1440,""))</f>
        <v/>
      </c>
      <c r="N23" s="50">
        <f>IF(OR(G23="",H23=""),"",IFERROR(G23+H23/1440,""))</f>
        <v/>
      </c>
      <c r="O23" s="11">
        <f>IF(COUNTA(A23:H23,K23,P23,S23)=0,"",IF(OR(I23="",I23=E23),"",IFERROR(INDEX('Rüstmatrix'!$D$5:$D$104,MATCH(I23&amp;"|"&amp;E23,'Rüstmatrix'!$F$5:$F$104,0)),"")))</f>
        <v/>
      </c>
      <c r="P23" s="25" t="n"/>
      <c r="Q23" s="26">
        <f>IF(COUNTA(A23:H23,K23,P23,S23)=0,"",IFERROR(IF(OR(A23="",B23="",C23="",D23="",E23="",F23="",G23="",H23="",P23="",S23=""),"Eingabe fehlt",IF(COUNTIF($D$5:$D$104,D23)&gt;1,"Auftrag doppelt",IF(COUNTIFS($A$5:$A$104,A23,$B$5:$B$104,B23,$C$5:$C$104,C23)&gt;1,"Reihenfolge doppelt",IF(AND(A23&gt;1,I23=""),"Reihenfolge prüfen",IF(AND(I23&lt;&gt;"",I23&lt;&gt;E23,J23=""),"Matrix fehlt",IF(AND(I23&lt;&gt;"",M23&lt;N22),"Zeitkonflikt",IF(K23&gt;'Parameter_Hinweise'!$B$8,"Zuschlag über Grenze",IF(L23&gt;'Parameter_Hinweise'!$B$7,"Rüstzeit über Schwelle",IF(OR(MOD(M23,1)&lt;'Parameter_Hinweise'!$B$5,MOD(N23,1)&gt;'Parameter_Hinweise'!$B$6),"Außerhalb Planzeit","Plausibel"))))))))),"Eingabe prüfen"))</f>
        <v/>
      </c>
      <c r="R23" s="26">
        <f>IF(COUNTA(A23:H23,K23,P23,S23)=0,"",IF(OR(L23="",L23=0),"",IF(O23="","Team fehlt",IFERROR(IF(SUMPRODUCT(($O$5:$O$104=O23)*($M$5:$M$104&lt;G23)*($G$5:$G$104&gt;M23)*(ROW($O$5:$O$104)&lt;&gt;ROW()))&gt;0,"Team doppelt belegt","Frei"),"Eingabe prüfen"))))</f>
        <v/>
      </c>
      <c r="S23" s="20" t="n"/>
    </row>
    <row r="24">
      <c r="A24" s="18" t="n"/>
      <c r="B24" s="46" t="n"/>
      <c r="C24" s="20" t="n"/>
      <c r="D24" s="20" t="n"/>
      <c r="E24" s="20" t="n"/>
      <c r="F24" s="18" t="n"/>
      <c r="G24" s="47" t="n"/>
      <c r="H24" s="48" t="n"/>
      <c r="I24" s="14">
        <f>IF(COUNTA(A24:H24,K24,P24,S24)=0,"",IF(AND(B24=B23,C24=C23,A24=A23+1),E23,""))</f>
        <v/>
      </c>
      <c r="J24" s="51">
        <f>IF(COUNTA(A24:H24,K24,P24,S24)=0,"",IF(I24="",0,IF(I24=E24,0,IFERROR(INDEX('Rüstmatrix'!$C$5:$C$104,MATCH(I24&amp;"|"&amp;E24,'Rüstmatrix'!$F$5:$F$104,0)),""))))</f>
        <v/>
      </c>
      <c r="K24" s="48" t="n"/>
      <c r="L24" s="51">
        <f>IF(COUNTA(A24:H24,K24,P24,S24)=0,"",IF(J24="","",J24+IF(K24="",0,K24)))</f>
        <v/>
      </c>
      <c r="M24" s="52">
        <f>IF(OR(G24="",L24=""),"",IFERROR(G24-L24/1440,""))</f>
        <v/>
      </c>
      <c r="N24" s="52">
        <f>IF(OR(G24="",H24=""),"",IFERROR(G24+H24/1440,""))</f>
        <v/>
      </c>
      <c r="O24" s="14">
        <f>IF(COUNTA(A24:H24,K24,P24,S24)=0,"",IF(OR(I24="",I24=E24),"",IFERROR(INDEX('Rüstmatrix'!$D$5:$D$104,MATCH(I24&amp;"|"&amp;E24,'Rüstmatrix'!$F$5:$F$104,0)),"")))</f>
        <v/>
      </c>
      <c r="P24" s="25" t="n"/>
      <c r="Q24" s="29">
        <f>IF(COUNTA(A24:H24,K24,P24,S24)=0,"",IFERROR(IF(OR(A24="",B24="",C24="",D24="",E24="",F24="",G24="",H24="",P24="",S24=""),"Eingabe fehlt",IF(COUNTIF($D$5:$D$104,D24)&gt;1,"Auftrag doppelt",IF(COUNTIFS($A$5:$A$104,A24,$B$5:$B$104,B24,$C$5:$C$104,C24)&gt;1,"Reihenfolge doppelt",IF(AND(A24&gt;1,I24=""),"Reihenfolge prüfen",IF(AND(I24&lt;&gt;"",I24&lt;&gt;E24,J24=""),"Matrix fehlt",IF(AND(I24&lt;&gt;"",M24&lt;N23),"Zeitkonflikt",IF(K24&gt;'Parameter_Hinweise'!$B$8,"Zuschlag über Grenze",IF(L24&gt;'Parameter_Hinweise'!$B$7,"Rüstzeit über Schwelle",IF(OR(MOD(M24,1)&lt;'Parameter_Hinweise'!$B$5,MOD(N24,1)&gt;'Parameter_Hinweise'!$B$6),"Außerhalb Planzeit","Plausibel"))))))))),"Eingabe prüfen"))</f>
        <v/>
      </c>
      <c r="R24" s="29">
        <f>IF(COUNTA(A24:H24,K24,P24,S24)=0,"",IF(OR(L24="",L24=0),"",IF(O24="","Team fehlt",IFERROR(IF(SUMPRODUCT(($O$5:$O$104=O24)*($M$5:$M$104&lt;G24)*($G$5:$G$104&gt;M24)*(ROW($O$5:$O$104)&lt;&gt;ROW()))&gt;0,"Team doppelt belegt","Frei"),"Eingabe prüfen"))))</f>
        <v/>
      </c>
      <c r="S24" s="20" t="n"/>
    </row>
    <row r="25">
      <c r="A25" s="18" t="n"/>
      <c r="B25" s="46" t="n"/>
      <c r="C25" s="20" t="n"/>
      <c r="D25" s="20" t="n"/>
      <c r="E25" s="20" t="n"/>
      <c r="F25" s="18" t="n"/>
      <c r="G25" s="47" t="n"/>
      <c r="H25" s="48" t="n"/>
      <c r="I25" s="11">
        <f>IF(COUNTA(A25:H25,K25,P25,S25)=0,"",IF(AND(B25=B24,C25=C24,A25=A24+1),E24,""))</f>
        <v/>
      </c>
      <c r="J25" s="49">
        <f>IF(COUNTA(A25:H25,K25,P25,S25)=0,"",IF(I25="",0,IF(I25=E25,0,IFERROR(INDEX('Rüstmatrix'!$C$5:$C$104,MATCH(I25&amp;"|"&amp;E25,'Rüstmatrix'!$F$5:$F$104,0)),""))))</f>
        <v/>
      </c>
      <c r="K25" s="48" t="n"/>
      <c r="L25" s="49">
        <f>IF(COUNTA(A25:H25,K25,P25,S25)=0,"",IF(J25="","",J25+IF(K25="",0,K25)))</f>
        <v/>
      </c>
      <c r="M25" s="50">
        <f>IF(OR(G25="",L25=""),"",IFERROR(G25-L25/1440,""))</f>
        <v/>
      </c>
      <c r="N25" s="50">
        <f>IF(OR(G25="",H25=""),"",IFERROR(G25+H25/1440,""))</f>
        <v/>
      </c>
      <c r="O25" s="11">
        <f>IF(COUNTA(A25:H25,K25,P25,S25)=0,"",IF(OR(I25="",I25=E25),"",IFERROR(INDEX('Rüstmatrix'!$D$5:$D$104,MATCH(I25&amp;"|"&amp;E25,'Rüstmatrix'!$F$5:$F$104,0)),"")))</f>
        <v/>
      </c>
      <c r="P25" s="25" t="n"/>
      <c r="Q25" s="26">
        <f>IF(COUNTA(A25:H25,K25,P25,S25)=0,"",IFERROR(IF(OR(A25="",B25="",C25="",D25="",E25="",F25="",G25="",H25="",P25="",S25=""),"Eingabe fehlt",IF(COUNTIF($D$5:$D$104,D25)&gt;1,"Auftrag doppelt",IF(COUNTIFS($A$5:$A$104,A25,$B$5:$B$104,B25,$C$5:$C$104,C25)&gt;1,"Reihenfolge doppelt",IF(AND(A25&gt;1,I25=""),"Reihenfolge prüfen",IF(AND(I25&lt;&gt;"",I25&lt;&gt;E25,J25=""),"Matrix fehlt",IF(AND(I25&lt;&gt;"",M25&lt;N24),"Zeitkonflikt",IF(K25&gt;'Parameter_Hinweise'!$B$8,"Zuschlag über Grenze",IF(L25&gt;'Parameter_Hinweise'!$B$7,"Rüstzeit über Schwelle",IF(OR(MOD(M25,1)&lt;'Parameter_Hinweise'!$B$5,MOD(N25,1)&gt;'Parameter_Hinweise'!$B$6),"Außerhalb Planzeit","Plausibel"))))))))),"Eingabe prüfen"))</f>
        <v/>
      </c>
      <c r="R25" s="26">
        <f>IF(COUNTA(A25:H25,K25,P25,S25)=0,"",IF(OR(L25="",L25=0),"",IF(O25="","Team fehlt",IFERROR(IF(SUMPRODUCT(($O$5:$O$104=O25)*($M$5:$M$104&lt;G25)*($G$5:$G$104&gt;M25)*(ROW($O$5:$O$104)&lt;&gt;ROW()))&gt;0,"Team doppelt belegt","Frei"),"Eingabe prüfen"))))</f>
        <v/>
      </c>
      <c r="S25" s="20" t="n"/>
    </row>
    <row r="26">
      <c r="A26" s="18" t="n"/>
      <c r="B26" s="46" t="n"/>
      <c r="C26" s="20" t="n"/>
      <c r="D26" s="20" t="n"/>
      <c r="E26" s="20" t="n"/>
      <c r="F26" s="18" t="n"/>
      <c r="G26" s="47" t="n"/>
      <c r="H26" s="48" t="n"/>
      <c r="I26" s="14">
        <f>IF(COUNTA(A26:H26,K26,P26,S26)=0,"",IF(AND(B26=B25,C26=C25,A26=A25+1),E25,""))</f>
        <v/>
      </c>
      <c r="J26" s="51">
        <f>IF(COUNTA(A26:H26,K26,P26,S26)=0,"",IF(I26="",0,IF(I26=E26,0,IFERROR(INDEX('Rüstmatrix'!$C$5:$C$104,MATCH(I26&amp;"|"&amp;E26,'Rüstmatrix'!$F$5:$F$104,0)),""))))</f>
        <v/>
      </c>
      <c r="K26" s="48" t="n"/>
      <c r="L26" s="51">
        <f>IF(COUNTA(A26:H26,K26,P26,S26)=0,"",IF(J26="","",J26+IF(K26="",0,K26)))</f>
        <v/>
      </c>
      <c r="M26" s="52">
        <f>IF(OR(G26="",L26=""),"",IFERROR(G26-L26/1440,""))</f>
        <v/>
      </c>
      <c r="N26" s="52">
        <f>IF(OR(G26="",H26=""),"",IFERROR(G26+H26/1440,""))</f>
        <v/>
      </c>
      <c r="O26" s="14">
        <f>IF(COUNTA(A26:H26,K26,P26,S26)=0,"",IF(OR(I26="",I26=E26),"",IFERROR(INDEX('Rüstmatrix'!$D$5:$D$104,MATCH(I26&amp;"|"&amp;E26,'Rüstmatrix'!$F$5:$F$104,0)),"")))</f>
        <v/>
      </c>
      <c r="P26" s="25" t="n"/>
      <c r="Q26" s="29">
        <f>IF(COUNTA(A26:H26,K26,P26,S26)=0,"",IFERROR(IF(OR(A26="",B26="",C26="",D26="",E26="",F26="",G26="",H26="",P26="",S26=""),"Eingabe fehlt",IF(COUNTIF($D$5:$D$104,D26)&gt;1,"Auftrag doppelt",IF(COUNTIFS($A$5:$A$104,A26,$B$5:$B$104,B26,$C$5:$C$104,C26)&gt;1,"Reihenfolge doppelt",IF(AND(A26&gt;1,I26=""),"Reihenfolge prüfen",IF(AND(I26&lt;&gt;"",I26&lt;&gt;E26,J26=""),"Matrix fehlt",IF(AND(I26&lt;&gt;"",M26&lt;N25),"Zeitkonflikt",IF(K26&gt;'Parameter_Hinweise'!$B$8,"Zuschlag über Grenze",IF(L26&gt;'Parameter_Hinweise'!$B$7,"Rüstzeit über Schwelle",IF(OR(MOD(M26,1)&lt;'Parameter_Hinweise'!$B$5,MOD(N26,1)&gt;'Parameter_Hinweise'!$B$6),"Außerhalb Planzeit","Plausibel"))))))))),"Eingabe prüfen"))</f>
        <v/>
      </c>
      <c r="R26" s="29">
        <f>IF(COUNTA(A26:H26,K26,P26,S26)=0,"",IF(OR(L26="",L26=0),"",IF(O26="","Team fehlt",IFERROR(IF(SUMPRODUCT(($O$5:$O$104=O26)*($M$5:$M$104&lt;G26)*($G$5:$G$104&gt;M26)*(ROW($O$5:$O$104)&lt;&gt;ROW()))&gt;0,"Team doppelt belegt","Frei"),"Eingabe prüfen"))))</f>
        <v/>
      </c>
      <c r="S26" s="20" t="n"/>
    </row>
    <row r="27">
      <c r="A27" s="18" t="n"/>
      <c r="B27" s="46" t="n"/>
      <c r="C27" s="20" t="n"/>
      <c r="D27" s="20" t="n"/>
      <c r="E27" s="20" t="n"/>
      <c r="F27" s="18" t="n"/>
      <c r="G27" s="47" t="n"/>
      <c r="H27" s="48" t="n"/>
      <c r="I27" s="11">
        <f>IF(COUNTA(A27:H27,K27,P27,S27)=0,"",IF(AND(B27=B26,C27=C26,A27=A26+1),E26,""))</f>
        <v/>
      </c>
      <c r="J27" s="49">
        <f>IF(COUNTA(A27:H27,K27,P27,S27)=0,"",IF(I27="",0,IF(I27=E27,0,IFERROR(INDEX('Rüstmatrix'!$C$5:$C$104,MATCH(I27&amp;"|"&amp;E27,'Rüstmatrix'!$F$5:$F$104,0)),""))))</f>
        <v/>
      </c>
      <c r="K27" s="48" t="n"/>
      <c r="L27" s="49">
        <f>IF(COUNTA(A27:H27,K27,P27,S27)=0,"",IF(J27="","",J27+IF(K27="",0,K27)))</f>
        <v/>
      </c>
      <c r="M27" s="50">
        <f>IF(OR(G27="",L27=""),"",IFERROR(G27-L27/1440,""))</f>
        <v/>
      </c>
      <c r="N27" s="50">
        <f>IF(OR(G27="",H27=""),"",IFERROR(G27+H27/1440,""))</f>
        <v/>
      </c>
      <c r="O27" s="11">
        <f>IF(COUNTA(A27:H27,K27,P27,S27)=0,"",IF(OR(I27="",I27=E27),"",IFERROR(INDEX('Rüstmatrix'!$D$5:$D$104,MATCH(I27&amp;"|"&amp;E27,'Rüstmatrix'!$F$5:$F$104,0)),"")))</f>
        <v/>
      </c>
      <c r="P27" s="25" t="n"/>
      <c r="Q27" s="26">
        <f>IF(COUNTA(A27:H27,K27,P27,S27)=0,"",IFERROR(IF(OR(A27="",B27="",C27="",D27="",E27="",F27="",G27="",H27="",P27="",S27=""),"Eingabe fehlt",IF(COUNTIF($D$5:$D$104,D27)&gt;1,"Auftrag doppelt",IF(COUNTIFS($A$5:$A$104,A27,$B$5:$B$104,B27,$C$5:$C$104,C27)&gt;1,"Reihenfolge doppelt",IF(AND(A27&gt;1,I27=""),"Reihenfolge prüfen",IF(AND(I27&lt;&gt;"",I27&lt;&gt;E27,J27=""),"Matrix fehlt",IF(AND(I27&lt;&gt;"",M27&lt;N26),"Zeitkonflikt",IF(K27&gt;'Parameter_Hinweise'!$B$8,"Zuschlag über Grenze",IF(L27&gt;'Parameter_Hinweise'!$B$7,"Rüstzeit über Schwelle",IF(OR(MOD(M27,1)&lt;'Parameter_Hinweise'!$B$5,MOD(N27,1)&gt;'Parameter_Hinweise'!$B$6),"Außerhalb Planzeit","Plausibel"))))))))),"Eingabe prüfen"))</f>
        <v/>
      </c>
      <c r="R27" s="26">
        <f>IF(COUNTA(A27:H27,K27,P27,S27)=0,"",IF(OR(L27="",L27=0),"",IF(O27="","Team fehlt",IFERROR(IF(SUMPRODUCT(($O$5:$O$104=O27)*($M$5:$M$104&lt;G27)*($G$5:$G$104&gt;M27)*(ROW($O$5:$O$104)&lt;&gt;ROW()))&gt;0,"Team doppelt belegt","Frei"),"Eingabe prüfen"))))</f>
        <v/>
      </c>
      <c r="S27" s="20" t="n"/>
    </row>
    <row r="28">
      <c r="A28" s="18" t="n"/>
      <c r="B28" s="46" t="n"/>
      <c r="C28" s="20" t="n"/>
      <c r="D28" s="20" t="n"/>
      <c r="E28" s="20" t="n"/>
      <c r="F28" s="18" t="n"/>
      <c r="G28" s="47" t="n"/>
      <c r="H28" s="48" t="n"/>
      <c r="I28" s="14">
        <f>IF(COUNTA(A28:H28,K28,P28,S28)=0,"",IF(AND(B28=B27,C28=C27,A28=A27+1),E27,""))</f>
        <v/>
      </c>
      <c r="J28" s="51">
        <f>IF(COUNTA(A28:H28,K28,P28,S28)=0,"",IF(I28="",0,IF(I28=E28,0,IFERROR(INDEX('Rüstmatrix'!$C$5:$C$104,MATCH(I28&amp;"|"&amp;E28,'Rüstmatrix'!$F$5:$F$104,0)),""))))</f>
        <v/>
      </c>
      <c r="K28" s="48" t="n"/>
      <c r="L28" s="51">
        <f>IF(COUNTA(A28:H28,K28,P28,S28)=0,"",IF(J28="","",J28+IF(K28="",0,K28)))</f>
        <v/>
      </c>
      <c r="M28" s="52">
        <f>IF(OR(G28="",L28=""),"",IFERROR(G28-L28/1440,""))</f>
        <v/>
      </c>
      <c r="N28" s="52">
        <f>IF(OR(G28="",H28=""),"",IFERROR(G28+H28/1440,""))</f>
        <v/>
      </c>
      <c r="O28" s="14">
        <f>IF(COUNTA(A28:H28,K28,P28,S28)=0,"",IF(OR(I28="",I28=E28),"",IFERROR(INDEX('Rüstmatrix'!$D$5:$D$104,MATCH(I28&amp;"|"&amp;E28,'Rüstmatrix'!$F$5:$F$104,0)),"")))</f>
        <v/>
      </c>
      <c r="P28" s="25" t="n"/>
      <c r="Q28" s="29">
        <f>IF(COUNTA(A28:H28,K28,P28,S28)=0,"",IFERROR(IF(OR(A28="",B28="",C28="",D28="",E28="",F28="",G28="",H28="",P28="",S28=""),"Eingabe fehlt",IF(COUNTIF($D$5:$D$104,D28)&gt;1,"Auftrag doppelt",IF(COUNTIFS($A$5:$A$104,A28,$B$5:$B$104,B28,$C$5:$C$104,C28)&gt;1,"Reihenfolge doppelt",IF(AND(A28&gt;1,I28=""),"Reihenfolge prüfen",IF(AND(I28&lt;&gt;"",I28&lt;&gt;E28,J28=""),"Matrix fehlt",IF(AND(I28&lt;&gt;"",M28&lt;N27),"Zeitkonflikt",IF(K28&gt;'Parameter_Hinweise'!$B$8,"Zuschlag über Grenze",IF(L28&gt;'Parameter_Hinweise'!$B$7,"Rüstzeit über Schwelle",IF(OR(MOD(M28,1)&lt;'Parameter_Hinweise'!$B$5,MOD(N28,1)&gt;'Parameter_Hinweise'!$B$6),"Außerhalb Planzeit","Plausibel"))))))))),"Eingabe prüfen"))</f>
        <v/>
      </c>
      <c r="R28" s="29">
        <f>IF(COUNTA(A28:H28,K28,P28,S28)=0,"",IF(OR(L28="",L28=0),"",IF(O28="","Team fehlt",IFERROR(IF(SUMPRODUCT(($O$5:$O$104=O28)*($M$5:$M$104&lt;G28)*($G$5:$G$104&gt;M28)*(ROW($O$5:$O$104)&lt;&gt;ROW()))&gt;0,"Team doppelt belegt","Frei"),"Eingabe prüfen"))))</f>
        <v/>
      </c>
      <c r="S28" s="20" t="n"/>
    </row>
    <row r="29">
      <c r="A29" s="18" t="n"/>
      <c r="B29" s="46" t="n"/>
      <c r="C29" s="20" t="n"/>
      <c r="D29" s="20" t="n"/>
      <c r="E29" s="20" t="n"/>
      <c r="F29" s="18" t="n"/>
      <c r="G29" s="47" t="n"/>
      <c r="H29" s="48" t="n"/>
      <c r="I29" s="11">
        <f>IF(COUNTA(A29:H29,K29,P29,S29)=0,"",IF(AND(B29=B28,C29=C28,A29=A28+1),E28,""))</f>
        <v/>
      </c>
      <c r="J29" s="49">
        <f>IF(COUNTA(A29:H29,K29,P29,S29)=0,"",IF(I29="",0,IF(I29=E29,0,IFERROR(INDEX('Rüstmatrix'!$C$5:$C$104,MATCH(I29&amp;"|"&amp;E29,'Rüstmatrix'!$F$5:$F$104,0)),""))))</f>
        <v/>
      </c>
      <c r="K29" s="48" t="n"/>
      <c r="L29" s="49">
        <f>IF(COUNTA(A29:H29,K29,P29,S29)=0,"",IF(J29="","",J29+IF(K29="",0,K29)))</f>
        <v/>
      </c>
      <c r="M29" s="50">
        <f>IF(OR(G29="",L29=""),"",IFERROR(G29-L29/1440,""))</f>
        <v/>
      </c>
      <c r="N29" s="50">
        <f>IF(OR(G29="",H29=""),"",IFERROR(G29+H29/1440,""))</f>
        <v/>
      </c>
      <c r="O29" s="11">
        <f>IF(COUNTA(A29:H29,K29,P29,S29)=0,"",IF(OR(I29="",I29=E29),"",IFERROR(INDEX('Rüstmatrix'!$D$5:$D$104,MATCH(I29&amp;"|"&amp;E29,'Rüstmatrix'!$F$5:$F$104,0)),"")))</f>
        <v/>
      </c>
      <c r="P29" s="25" t="n"/>
      <c r="Q29" s="26">
        <f>IF(COUNTA(A29:H29,K29,P29,S29)=0,"",IFERROR(IF(OR(A29="",B29="",C29="",D29="",E29="",F29="",G29="",H29="",P29="",S29=""),"Eingabe fehlt",IF(COUNTIF($D$5:$D$104,D29)&gt;1,"Auftrag doppelt",IF(COUNTIFS($A$5:$A$104,A29,$B$5:$B$104,B29,$C$5:$C$104,C29)&gt;1,"Reihenfolge doppelt",IF(AND(A29&gt;1,I29=""),"Reihenfolge prüfen",IF(AND(I29&lt;&gt;"",I29&lt;&gt;E29,J29=""),"Matrix fehlt",IF(AND(I29&lt;&gt;"",M29&lt;N28),"Zeitkonflikt",IF(K29&gt;'Parameter_Hinweise'!$B$8,"Zuschlag über Grenze",IF(L29&gt;'Parameter_Hinweise'!$B$7,"Rüstzeit über Schwelle",IF(OR(MOD(M29,1)&lt;'Parameter_Hinweise'!$B$5,MOD(N29,1)&gt;'Parameter_Hinweise'!$B$6),"Außerhalb Planzeit","Plausibel"))))))))),"Eingabe prüfen"))</f>
        <v/>
      </c>
      <c r="R29" s="26">
        <f>IF(COUNTA(A29:H29,K29,P29,S29)=0,"",IF(OR(L29="",L29=0),"",IF(O29="","Team fehlt",IFERROR(IF(SUMPRODUCT(($O$5:$O$104=O29)*($M$5:$M$104&lt;G29)*($G$5:$G$104&gt;M29)*(ROW($O$5:$O$104)&lt;&gt;ROW()))&gt;0,"Team doppelt belegt","Frei"),"Eingabe prüfen"))))</f>
        <v/>
      </c>
      <c r="S29" s="20" t="n"/>
    </row>
    <row r="30">
      <c r="A30" s="18" t="n"/>
      <c r="B30" s="46" t="n"/>
      <c r="C30" s="20" t="n"/>
      <c r="D30" s="20" t="n"/>
      <c r="E30" s="20" t="n"/>
      <c r="F30" s="18" t="n"/>
      <c r="G30" s="47" t="n"/>
      <c r="H30" s="48" t="n"/>
      <c r="I30" s="14">
        <f>IF(COUNTA(A30:H30,K30,P30,S30)=0,"",IF(AND(B30=B29,C30=C29,A30=A29+1),E29,""))</f>
        <v/>
      </c>
      <c r="J30" s="51">
        <f>IF(COUNTA(A30:H30,K30,P30,S30)=0,"",IF(I30="",0,IF(I30=E30,0,IFERROR(INDEX('Rüstmatrix'!$C$5:$C$104,MATCH(I30&amp;"|"&amp;E30,'Rüstmatrix'!$F$5:$F$104,0)),""))))</f>
        <v/>
      </c>
      <c r="K30" s="48" t="n"/>
      <c r="L30" s="51">
        <f>IF(COUNTA(A30:H30,K30,P30,S30)=0,"",IF(J30="","",J30+IF(K30="",0,K30)))</f>
        <v/>
      </c>
      <c r="M30" s="52">
        <f>IF(OR(G30="",L30=""),"",IFERROR(G30-L30/1440,""))</f>
        <v/>
      </c>
      <c r="N30" s="52">
        <f>IF(OR(G30="",H30=""),"",IFERROR(G30+H30/1440,""))</f>
        <v/>
      </c>
      <c r="O30" s="14">
        <f>IF(COUNTA(A30:H30,K30,P30,S30)=0,"",IF(OR(I30="",I30=E30),"",IFERROR(INDEX('Rüstmatrix'!$D$5:$D$104,MATCH(I30&amp;"|"&amp;E30,'Rüstmatrix'!$F$5:$F$104,0)),"")))</f>
        <v/>
      </c>
      <c r="P30" s="25" t="n"/>
      <c r="Q30" s="29">
        <f>IF(COUNTA(A30:H30,K30,P30,S30)=0,"",IFERROR(IF(OR(A30="",B30="",C30="",D30="",E30="",F30="",G30="",H30="",P30="",S30=""),"Eingabe fehlt",IF(COUNTIF($D$5:$D$104,D30)&gt;1,"Auftrag doppelt",IF(COUNTIFS($A$5:$A$104,A30,$B$5:$B$104,B30,$C$5:$C$104,C30)&gt;1,"Reihenfolge doppelt",IF(AND(A30&gt;1,I30=""),"Reihenfolge prüfen",IF(AND(I30&lt;&gt;"",I30&lt;&gt;E30,J30=""),"Matrix fehlt",IF(AND(I30&lt;&gt;"",M30&lt;N29),"Zeitkonflikt",IF(K30&gt;'Parameter_Hinweise'!$B$8,"Zuschlag über Grenze",IF(L30&gt;'Parameter_Hinweise'!$B$7,"Rüstzeit über Schwelle",IF(OR(MOD(M30,1)&lt;'Parameter_Hinweise'!$B$5,MOD(N30,1)&gt;'Parameter_Hinweise'!$B$6),"Außerhalb Planzeit","Plausibel"))))))))),"Eingabe prüfen"))</f>
        <v/>
      </c>
      <c r="R30" s="29">
        <f>IF(COUNTA(A30:H30,K30,P30,S30)=0,"",IF(OR(L30="",L30=0),"",IF(O30="","Team fehlt",IFERROR(IF(SUMPRODUCT(($O$5:$O$104=O30)*($M$5:$M$104&lt;G30)*($G$5:$G$104&gt;M30)*(ROW($O$5:$O$104)&lt;&gt;ROW()))&gt;0,"Team doppelt belegt","Frei"),"Eingabe prüfen"))))</f>
        <v/>
      </c>
      <c r="S30" s="20" t="n"/>
    </row>
    <row r="31">
      <c r="A31" s="18" t="n"/>
      <c r="B31" s="46" t="n"/>
      <c r="C31" s="20" t="n"/>
      <c r="D31" s="20" t="n"/>
      <c r="E31" s="20" t="n"/>
      <c r="F31" s="18" t="n"/>
      <c r="G31" s="47" t="n"/>
      <c r="H31" s="48" t="n"/>
      <c r="I31" s="11">
        <f>IF(COUNTA(A31:H31,K31,P31,S31)=0,"",IF(AND(B31=B30,C31=C30,A31=A30+1),E30,""))</f>
        <v/>
      </c>
      <c r="J31" s="49">
        <f>IF(COUNTA(A31:H31,K31,P31,S31)=0,"",IF(I31="",0,IF(I31=E31,0,IFERROR(INDEX('Rüstmatrix'!$C$5:$C$104,MATCH(I31&amp;"|"&amp;E31,'Rüstmatrix'!$F$5:$F$104,0)),""))))</f>
        <v/>
      </c>
      <c r="K31" s="48" t="n"/>
      <c r="L31" s="49">
        <f>IF(COUNTA(A31:H31,K31,P31,S31)=0,"",IF(J31="","",J31+IF(K31="",0,K31)))</f>
        <v/>
      </c>
      <c r="M31" s="50">
        <f>IF(OR(G31="",L31=""),"",IFERROR(G31-L31/1440,""))</f>
        <v/>
      </c>
      <c r="N31" s="50">
        <f>IF(OR(G31="",H31=""),"",IFERROR(G31+H31/1440,""))</f>
        <v/>
      </c>
      <c r="O31" s="11">
        <f>IF(COUNTA(A31:H31,K31,P31,S31)=0,"",IF(OR(I31="",I31=E31),"",IFERROR(INDEX('Rüstmatrix'!$D$5:$D$104,MATCH(I31&amp;"|"&amp;E31,'Rüstmatrix'!$F$5:$F$104,0)),"")))</f>
        <v/>
      </c>
      <c r="P31" s="25" t="n"/>
      <c r="Q31" s="26">
        <f>IF(COUNTA(A31:H31,K31,P31,S31)=0,"",IFERROR(IF(OR(A31="",B31="",C31="",D31="",E31="",F31="",G31="",H31="",P31="",S31=""),"Eingabe fehlt",IF(COUNTIF($D$5:$D$104,D31)&gt;1,"Auftrag doppelt",IF(COUNTIFS($A$5:$A$104,A31,$B$5:$B$104,B31,$C$5:$C$104,C31)&gt;1,"Reihenfolge doppelt",IF(AND(A31&gt;1,I31=""),"Reihenfolge prüfen",IF(AND(I31&lt;&gt;"",I31&lt;&gt;E31,J31=""),"Matrix fehlt",IF(AND(I31&lt;&gt;"",M31&lt;N30),"Zeitkonflikt",IF(K31&gt;'Parameter_Hinweise'!$B$8,"Zuschlag über Grenze",IF(L31&gt;'Parameter_Hinweise'!$B$7,"Rüstzeit über Schwelle",IF(OR(MOD(M31,1)&lt;'Parameter_Hinweise'!$B$5,MOD(N31,1)&gt;'Parameter_Hinweise'!$B$6),"Außerhalb Planzeit","Plausibel"))))))))),"Eingabe prüfen"))</f>
        <v/>
      </c>
      <c r="R31" s="26">
        <f>IF(COUNTA(A31:H31,K31,P31,S31)=0,"",IF(OR(L31="",L31=0),"",IF(O31="","Team fehlt",IFERROR(IF(SUMPRODUCT(($O$5:$O$104=O31)*($M$5:$M$104&lt;G31)*($G$5:$G$104&gt;M31)*(ROW($O$5:$O$104)&lt;&gt;ROW()))&gt;0,"Team doppelt belegt","Frei"),"Eingabe prüfen"))))</f>
        <v/>
      </c>
      <c r="S31" s="20" t="n"/>
    </row>
    <row r="32">
      <c r="A32" s="18" t="n"/>
      <c r="B32" s="46" t="n"/>
      <c r="C32" s="20" t="n"/>
      <c r="D32" s="20" t="n"/>
      <c r="E32" s="20" t="n"/>
      <c r="F32" s="18" t="n"/>
      <c r="G32" s="47" t="n"/>
      <c r="H32" s="48" t="n"/>
      <c r="I32" s="14">
        <f>IF(COUNTA(A32:H32,K32,P32,S32)=0,"",IF(AND(B32=B31,C32=C31,A32=A31+1),E31,""))</f>
        <v/>
      </c>
      <c r="J32" s="51">
        <f>IF(COUNTA(A32:H32,K32,P32,S32)=0,"",IF(I32="",0,IF(I32=E32,0,IFERROR(INDEX('Rüstmatrix'!$C$5:$C$104,MATCH(I32&amp;"|"&amp;E32,'Rüstmatrix'!$F$5:$F$104,0)),""))))</f>
        <v/>
      </c>
      <c r="K32" s="48" t="n"/>
      <c r="L32" s="51">
        <f>IF(COUNTA(A32:H32,K32,P32,S32)=0,"",IF(J32="","",J32+IF(K32="",0,K32)))</f>
        <v/>
      </c>
      <c r="M32" s="52">
        <f>IF(OR(G32="",L32=""),"",IFERROR(G32-L32/1440,""))</f>
        <v/>
      </c>
      <c r="N32" s="52">
        <f>IF(OR(G32="",H32=""),"",IFERROR(G32+H32/1440,""))</f>
        <v/>
      </c>
      <c r="O32" s="14">
        <f>IF(COUNTA(A32:H32,K32,P32,S32)=0,"",IF(OR(I32="",I32=E32),"",IFERROR(INDEX('Rüstmatrix'!$D$5:$D$104,MATCH(I32&amp;"|"&amp;E32,'Rüstmatrix'!$F$5:$F$104,0)),"")))</f>
        <v/>
      </c>
      <c r="P32" s="25" t="n"/>
      <c r="Q32" s="29">
        <f>IF(COUNTA(A32:H32,K32,P32,S32)=0,"",IFERROR(IF(OR(A32="",B32="",C32="",D32="",E32="",F32="",G32="",H32="",P32="",S32=""),"Eingabe fehlt",IF(COUNTIF($D$5:$D$104,D32)&gt;1,"Auftrag doppelt",IF(COUNTIFS($A$5:$A$104,A32,$B$5:$B$104,B32,$C$5:$C$104,C32)&gt;1,"Reihenfolge doppelt",IF(AND(A32&gt;1,I32=""),"Reihenfolge prüfen",IF(AND(I32&lt;&gt;"",I32&lt;&gt;E32,J32=""),"Matrix fehlt",IF(AND(I32&lt;&gt;"",M32&lt;N31),"Zeitkonflikt",IF(K32&gt;'Parameter_Hinweise'!$B$8,"Zuschlag über Grenze",IF(L32&gt;'Parameter_Hinweise'!$B$7,"Rüstzeit über Schwelle",IF(OR(MOD(M32,1)&lt;'Parameter_Hinweise'!$B$5,MOD(N32,1)&gt;'Parameter_Hinweise'!$B$6),"Außerhalb Planzeit","Plausibel"))))))))),"Eingabe prüfen"))</f>
        <v/>
      </c>
      <c r="R32" s="29">
        <f>IF(COUNTA(A32:H32,K32,P32,S32)=0,"",IF(OR(L32="",L32=0),"",IF(O32="","Team fehlt",IFERROR(IF(SUMPRODUCT(($O$5:$O$104=O32)*($M$5:$M$104&lt;G32)*($G$5:$G$104&gt;M32)*(ROW($O$5:$O$104)&lt;&gt;ROW()))&gt;0,"Team doppelt belegt","Frei"),"Eingabe prüfen"))))</f>
        <v/>
      </c>
      <c r="S32" s="20" t="n"/>
    </row>
    <row r="33">
      <c r="A33" s="18" t="n"/>
      <c r="B33" s="46" t="n"/>
      <c r="C33" s="20" t="n"/>
      <c r="D33" s="20" t="n"/>
      <c r="E33" s="20" t="n"/>
      <c r="F33" s="18" t="n"/>
      <c r="G33" s="47" t="n"/>
      <c r="H33" s="48" t="n"/>
      <c r="I33" s="11">
        <f>IF(COUNTA(A33:H33,K33,P33,S33)=0,"",IF(AND(B33=B32,C33=C32,A33=A32+1),E32,""))</f>
        <v/>
      </c>
      <c r="J33" s="49">
        <f>IF(COUNTA(A33:H33,K33,P33,S33)=0,"",IF(I33="",0,IF(I33=E33,0,IFERROR(INDEX('Rüstmatrix'!$C$5:$C$104,MATCH(I33&amp;"|"&amp;E33,'Rüstmatrix'!$F$5:$F$104,0)),""))))</f>
        <v/>
      </c>
      <c r="K33" s="48" t="n"/>
      <c r="L33" s="49">
        <f>IF(COUNTA(A33:H33,K33,P33,S33)=0,"",IF(J33="","",J33+IF(K33="",0,K33)))</f>
        <v/>
      </c>
      <c r="M33" s="50">
        <f>IF(OR(G33="",L33=""),"",IFERROR(G33-L33/1440,""))</f>
        <v/>
      </c>
      <c r="N33" s="50">
        <f>IF(OR(G33="",H33=""),"",IFERROR(G33+H33/1440,""))</f>
        <v/>
      </c>
      <c r="O33" s="11">
        <f>IF(COUNTA(A33:H33,K33,P33,S33)=0,"",IF(OR(I33="",I33=E33),"",IFERROR(INDEX('Rüstmatrix'!$D$5:$D$104,MATCH(I33&amp;"|"&amp;E33,'Rüstmatrix'!$F$5:$F$104,0)),"")))</f>
        <v/>
      </c>
      <c r="P33" s="25" t="n"/>
      <c r="Q33" s="26">
        <f>IF(COUNTA(A33:H33,K33,P33,S33)=0,"",IFERROR(IF(OR(A33="",B33="",C33="",D33="",E33="",F33="",G33="",H33="",P33="",S33=""),"Eingabe fehlt",IF(COUNTIF($D$5:$D$104,D33)&gt;1,"Auftrag doppelt",IF(COUNTIFS($A$5:$A$104,A33,$B$5:$B$104,B33,$C$5:$C$104,C33)&gt;1,"Reihenfolge doppelt",IF(AND(A33&gt;1,I33=""),"Reihenfolge prüfen",IF(AND(I33&lt;&gt;"",I33&lt;&gt;E33,J33=""),"Matrix fehlt",IF(AND(I33&lt;&gt;"",M33&lt;N32),"Zeitkonflikt",IF(K33&gt;'Parameter_Hinweise'!$B$8,"Zuschlag über Grenze",IF(L33&gt;'Parameter_Hinweise'!$B$7,"Rüstzeit über Schwelle",IF(OR(MOD(M33,1)&lt;'Parameter_Hinweise'!$B$5,MOD(N33,1)&gt;'Parameter_Hinweise'!$B$6),"Außerhalb Planzeit","Plausibel"))))))))),"Eingabe prüfen"))</f>
        <v/>
      </c>
      <c r="R33" s="26">
        <f>IF(COUNTA(A33:H33,K33,P33,S33)=0,"",IF(OR(L33="",L33=0),"",IF(O33="","Team fehlt",IFERROR(IF(SUMPRODUCT(($O$5:$O$104=O33)*($M$5:$M$104&lt;G33)*($G$5:$G$104&gt;M33)*(ROW($O$5:$O$104)&lt;&gt;ROW()))&gt;0,"Team doppelt belegt","Frei"),"Eingabe prüfen"))))</f>
        <v/>
      </c>
      <c r="S33" s="20" t="n"/>
    </row>
    <row r="34">
      <c r="A34" s="18" t="n"/>
      <c r="B34" s="46" t="n"/>
      <c r="C34" s="20" t="n"/>
      <c r="D34" s="20" t="n"/>
      <c r="E34" s="20" t="n"/>
      <c r="F34" s="18" t="n"/>
      <c r="G34" s="47" t="n"/>
      <c r="H34" s="48" t="n"/>
      <c r="I34" s="14">
        <f>IF(COUNTA(A34:H34,K34,P34,S34)=0,"",IF(AND(B34=B33,C34=C33,A34=A33+1),E33,""))</f>
        <v/>
      </c>
      <c r="J34" s="51">
        <f>IF(COUNTA(A34:H34,K34,P34,S34)=0,"",IF(I34="",0,IF(I34=E34,0,IFERROR(INDEX('Rüstmatrix'!$C$5:$C$104,MATCH(I34&amp;"|"&amp;E34,'Rüstmatrix'!$F$5:$F$104,0)),""))))</f>
        <v/>
      </c>
      <c r="K34" s="48" t="n"/>
      <c r="L34" s="51">
        <f>IF(COUNTA(A34:H34,K34,P34,S34)=0,"",IF(J34="","",J34+IF(K34="",0,K34)))</f>
        <v/>
      </c>
      <c r="M34" s="52">
        <f>IF(OR(G34="",L34=""),"",IFERROR(G34-L34/1440,""))</f>
        <v/>
      </c>
      <c r="N34" s="52">
        <f>IF(OR(G34="",H34=""),"",IFERROR(G34+H34/1440,""))</f>
        <v/>
      </c>
      <c r="O34" s="14">
        <f>IF(COUNTA(A34:H34,K34,P34,S34)=0,"",IF(OR(I34="",I34=E34),"",IFERROR(INDEX('Rüstmatrix'!$D$5:$D$104,MATCH(I34&amp;"|"&amp;E34,'Rüstmatrix'!$F$5:$F$104,0)),"")))</f>
        <v/>
      </c>
      <c r="P34" s="25" t="n"/>
      <c r="Q34" s="29">
        <f>IF(COUNTA(A34:H34,K34,P34,S34)=0,"",IFERROR(IF(OR(A34="",B34="",C34="",D34="",E34="",F34="",G34="",H34="",P34="",S34=""),"Eingabe fehlt",IF(COUNTIF($D$5:$D$104,D34)&gt;1,"Auftrag doppelt",IF(COUNTIFS($A$5:$A$104,A34,$B$5:$B$104,B34,$C$5:$C$104,C34)&gt;1,"Reihenfolge doppelt",IF(AND(A34&gt;1,I34=""),"Reihenfolge prüfen",IF(AND(I34&lt;&gt;"",I34&lt;&gt;E34,J34=""),"Matrix fehlt",IF(AND(I34&lt;&gt;"",M34&lt;N33),"Zeitkonflikt",IF(K34&gt;'Parameter_Hinweise'!$B$8,"Zuschlag über Grenze",IF(L34&gt;'Parameter_Hinweise'!$B$7,"Rüstzeit über Schwelle",IF(OR(MOD(M34,1)&lt;'Parameter_Hinweise'!$B$5,MOD(N34,1)&gt;'Parameter_Hinweise'!$B$6),"Außerhalb Planzeit","Plausibel"))))))))),"Eingabe prüfen"))</f>
        <v/>
      </c>
      <c r="R34" s="29">
        <f>IF(COUNTA(A34:H34,K34,P34,S34)=0,"",IF(OR(L34="",L34=0),"",IF(O34="","Team fehlt",IFERROR(IF(SUMPRODUCT(($O$5:$O$104=O34)*($M$5:$M$104&lt;G34)*($G$5:$G$104&gt;M34)*(ROW($O$5:$O$104)&lt;&gt;ROW()))&gt;0,"Team doppelt belegt","Frei"),"Eingabe prüfen"))))</f>
        <v/>
      </c>
      <c r="S34" s="20" t="n"/>
    </row>
    <row r="35">
      <c r="A35" s="18" t="n"/>
      <c r="B35" s="46" t="n"/>
      <c r="C35" s="20" t="n"/>
      <c r="D35" s="20" t="n"/>
      <c r="E35" s="20" t="n"/>
      <c r="F35" s="18" t="n"/>
      <c r="G35" s="47" t="n"/>
      <c r="H35" s="48" t="n"/>
      <c r="I35" s="11">
        <f>IF(COUNTA(A35:H35,K35,P35,S35)=0,"",IF(AND(B35=B34,C35=C34,A35=A34+1),E34,""))</f>
        <v/>
      </c>
      <c r="J35" s="49">
        <f>IF(COUNTA(A35:H35,K35,P35,S35)=0,"",IF(I35="",0,IF(I35=E35,0,IFERROR(INDEX('Rüstmatrix'!$C$5:$C$104,MATCH(I35&amp;"|"&amp;E35,'Rüstmatrix'!$F$5:$F$104,0)),""))))</f>
        <v/>
      </c>
      <c r="K35" s="48" t="n"/>
      <c r="L35" s="49">
        <f>IF(COUNTA(A35:H35,K35,P35,S35)=0,"",IF(J35="","",J35+IF(K35="",0,K35)))</f>
        <v/>
      </c>
      <c r="M35" s="50">
        <f>IF(OR(G35="",L35=""),"",IFERROR(G35-L35/1440,""))</f>
        <v/>
      </c>
      <c r="N35" s="50">
        <f>IF(OR(G35="",H35=""),"",IFERROR(G35+H35/1440,""))</f>
        <v/>
      </c>
      <c r="O35" s="11">
        <f>IF(COUNTA(A35:H35,K35,P35,S35)=0,"",IF(OR(I35="",I35=E35),"",IFERROR(INDEX('Rüstmatrix'!$D$5:$D$104,MATCH(I35&amp;"|"&amp;E35,'Rüstmatrix'!$F$5:$F$104,0)),"")))</f>
        <v/>
      </c>
      <c r="P35" s="25" t="n"/>
      <c r="Q35" s="26">
        <f>IF(COUNTA(A35:H35,K35,P35,S35)=0,"",IFERROR(IF(OR(A35="",B35="",C35="",D35="",E35="",F35="",G35="",H35="",P35="",S35=""),"Eingabe fehlt",IF(COUNTIF($D$5:$D$104,D35)&gt;1,"Auftrag doppelt",IF(COUNTIFS($A$5:$A$104,A35,$B$5:$B$104,B35,$C$5:$C$104,C35)&gt;1,"Reihenfolge doppelt",IF(AND(A35&gt;1,I35=""),"Reihenfolge prüfen",IF(AND(I35&lt;&gt;"",I35&lt;&gt;E35,J35=""),"Matrix fehlt",IF(AND(I35&lt;&gt;"",M35&lt;N34),"Zeitkonflikt",IF(K35&gt;'Parameter_Hinweise'!$B$8,"Zuschlag über Grenze",IF(L35&gt;'Parameter_Hinweise'!$B$7,"Rüstzeit über Schwelle",IF(OR(MOD(M35,1)&lt;'Parameter_Hinweise'!$B$5,MOD(N35,1)&gt;'Parameter_Hinweise'!$B$6),"Außerhalb Planzeit","Plausibel"))))))))),"Eingabe prüfen"))</f>
        <v/>
      </c>
      <c r="R35" s="26">
        <f>IF(COUNTA(A35:H35,K35,P35,S35)=0,"",IF(OR(L35="",L35=0),"",IF(O35="","Team fehlt",IFERROR(IF(SUMPRODUCT(($O$5:$O$104=O35)*($M$5:$M$104&lt;G35)*($G$5:$G$104&gt;M35)*(ROW($O$5:$O$104)&lt;&gt;ROW()))&gt;0,"Team doppelt belegt","Frei"),"Eingabe prüfen"))))</f>
        <v/>
      </c>
      <c r="S35" s="20" t="n"/>
    </row>
    <row r="36">
      <c r="A36" s="18" t="n"/>
      <c r="B36" s="46" t="n"/>
      <c r="C36" s="20" t="n"/>
      <c r="D36" s="20" t="n"/>
      <c r="E36" s="20" t="n"/>
      <c r="F36" s="18" t="n"/>
      <c r="G36" s="47" t="n"/>
      <c r="H36" s="48" t="n"/>
      <c r="I36" s="14">
        <f>IF(COUNTA(A36:H36,K36,P36,S36)=0,"",IF(AND(B36=B35,C36=C35,A36=A35+1),E35,""))</f>
        <v/>
      </c>
      <c r="J36" s="51">
        <f>IF(COUNTA(A36:H36,K36,P36,S36)=0,"",IF(I36="",0,IF(I36=E36,0,IFERROR(INDEX('Rüstmatrix'!$C$5:$C$104,MATCH(I36&amp;"|"&amp;E36,'Rüstmatrix'!$F$5:$F$104,0)),""))))</f>
        <v/>
      </c>
      <c r="K36" s="48" t="n"/>
      <c r="L36" s="51">
        <f>IF(COUNTA(A36:H36,K36,P36,S36)=0,"",IF(J36="","",J36+IF(K36="",0,K36)))</f>
        <v/>
      </c>
      <c r="M36" s="52">
        <f>IF(OR(G36="",L36=""),"",IFERROR(G36-L36/1440,""))</f>
        <v/>
      </c>
      <c r="N36" s="52">
        <f>IF(OR(G36="",H36=""),"",IFERROR(G36+H36/1440,""))</f>
        <v/>
      </c>
      <c r="O36" s="14">
        <f>IF(COUNTA(A36:H36,K36,P36,S36)=0,"",IF(OR(I36="",I36=E36),"",IFERROR(INDEX('Rüstmatrix'!$D$5:$D$104,MATCH(I36&amp;"|"&amp;E36,'Rüstmatrix'!$F$5:$F$104,0)),"")))</f>
        <v/>
      </c>
      <c r="P36" s="25" t="n"/>
      <c r="Q36" s="29">
        <f>IF(COUNTA(A36:H36,K36,P36,S36)=0,"",IFERROR(IF(OR(A36="",B36="",C36="",D36="",E36="",F36="",G36="",H36="",P36="",S36=""),"Eingabe fehlt",IF(COUNTIF($D$5:$D$104,D36)&gt;1,"Auftrag doppelt",IF(COUNTIFS($A$5:$A$104,A36,$B$5:$B$104,B36,$C$5:$C$104,C36)&gt;1,"Reihenfolge doppelt",IF(AND(A36&gt;1,I36=""),"Reihenfolge prüfen",IF(AND(I36&lt;&gt;"",I36&lt;&gt;E36,J36=""),"Matrix fehlt",IF(AND(I36&lt;&gt;"",M36&lt;N35),"Zeitkonflikt",IF(K36&gt;'Parameter_Hinweise'!$B$8,"Zuschlag über Grenze",IF(L36&gt;'Parameter_Hinweise'!$B$7,"Rüstzeit über Schwelle",IF(OR(MOD(M36,1)&lt;'Parameter_Hinweise'!$B$5,MOD(N36,1)&gt;'Parameter_Hinweise'!$B$6),"Außerhalb Planzeit","Plausibel"))))))))),"Eingabe prüfen"))</f>
        <v/>
      </c>
      <c r="R36" s="29">
        <f>IF(COUNTA(A36:H36,K36,P36,S36)=0,"",IF(OR(L36="",L36=0),"",IF(O36="","Team fehlt",IFERROR(IF(SUMPRODUCT(($O$5:$O$104=O36)*($M$5:$M$104&lt;G36)*($G$5:$G$104&gt;M36)*(ROW($O$5:$O$104)&lt;&gt;ROW()))&gt;0,"Team doppelt belegt","Frei"),"Eingabe prüfen"))))</f>
        <v/>
      </c>
      <c r="S36" s="20" t="n"/>
    </row>
    <row r="37">
      <c r="A37" s="18" t="n"/>
      <c r="B37" s="46" t="n"/>
      <c r="C37" s="20" t="n"/>
      <c r="D37" s="20" t="n"/>
      <c r="E37" s="20" t="n"/>
      <c r="F37" s="18" t="n"/>
      <c r="G37" s="47" t="n"/>
      <c r="H37" s="48" t="n"/>
      <c r="I37" s="11">
        <f>IF(COUNTA(A37:H37,K37,P37,S37)=0,"",IF(AND(B37=B36,C37=C36,A37=A36+1),E36,""))</f>
        <v/>
      </c>
      <c r="J37" s="49">
        <f>IF(COUNTA(A37:H37,K37,P37,S37)=0,"",IF(I37="",0,IF(I37=E37,0,IFERROR(INDEX('Rüstmatrix'!$C$5:$C$104,MATCH(I37&amp;"|"&amp;E37,'Rüstmatrix'!$F$5:$F$104,0)),""))))</f>
        <v/>
      </c>
      <c r="K37" s="48" t="n"/>
      <c r="L37" s="49">
        <f>IF(COUNTA(A37:H37,K37,P37,S37)=0,"",IF(J37="","",J37+IF(K37="",0,K37)))</f>
        <v/>
      </c>
      <c r="M37" s="50">
        <f>IF(OR(G37="",L37=""),"",IFERROR(G37-L37/1440,""))</f>
        <v/>
      </c>
      <c r="N37" s="50">
        <f>IF(OR(G37="",H37=""),"",IFERROR(G37+H37/1440,""))</f>
        <v/>
      </c>
      <c r="O37" s="11">
        <f>IF(COUNTA(A37:H37,K37,P37,S37)=0,"",IF(OR(I37="",I37=E37),"",IFERROR(INDEX('Rüstmatrix'!$D$5:$D$104,MATCH(I37&amp;"|"&amp;E37,'Rüstmatrix'!$F$5:$F$104,0)),"")))</f>
        <v/>
      </c>
      <c r="P37" s="25" t="n"/>
      <c r="Q37" s="26">
        <f>IF(COUNTA(A37:H37,K37,P37,S37)=0,"",IFERROR(IF(OR(A37="",B37="",C37="",D37="",E37="",F37="",G37="",H37="",P37="",S37=""),"Eingabe fehlt",IF(COUNTIF($D$5:$D$104,D37)&gt;1,"Auftrag doppelt",IF(COUNTIFS($A$5:$A$104,A37,$B$5:$B$104,B37,$C$5:$C$104,C37)&gt;1,"Reihenfolge doppelt",IF(AND(A37&gt;1,I37=""),"Reihenfolge prüfen",IF(AND(I37&lt;&gt;"",I37&lt;&gt;E37,J37=""),"Matrix fehlt",IF(AND(I37&lt;&gt;"",M37&lt;N36),"Zeitkonflikt",IF(K37&gt;'Parameter_Hinweise'!$B$8,"Zuschlag über Grenze",IF(L37&gt;'Parameter_Hinweise'!$B$7,"Rüstzeit über Schwelle",IF(OR(MOD(M37,1)&lt;'Parameter_Hinweise'!$B$5,MOD(N37,1)&gt;'Parameter_Hinweise'!$B$6),"Außerhalb Planzeit","Plausibel"))))))))),"Eingabe prüfen"))</f>
        <v/>
      </c>
      <c r="R37" s="26">
        <f>IF(COUNTA(A37:H37,K37,P37,S37)=0,"",IF(OR(L37="",L37=0),"",IF(O37="","Team fehlt",IFERROR(IF(SUMPRODUCT(($O$5:$O$104=O37)*($M$5:$M$104&lt;G37)*($G$5:$G$104&gt;M37)*(ROW($O$5:$O$104)&lt;&gt;ROW()))&gt;0,"Team doppelt belegt","Frei"),"Eingabe prüfen"))))</f>
        <v/>
      </c>
      <c r="S37" s="20" t="n"/>
    </row>
    <row r="38">
      <c r="A38" s="18" t="n"/>
      <c r="B38" s="46" t="n"/>
      <c r="C38" s="20" t="n"/>
      <c r="D38" s="20" t="n"/>
      <c r="E38" s="20" t="n"/>
      <c r="F38" s="18" t="n"/>
      <c r="G38" s="47" t="n"/>
      <c r="H38" s="48" t="n"/>
      <c r="I38" s="14">
        <f>IF(COUNTA(A38:H38,K38,P38,S38)=0,"",IF(AND(B38=B37,C38=C37,A38=A37+1),E37,""))</f>
        <v/>
      </c>
      <c r="J38" s="51">
        <f>IF(COUNTA(A38:H38,K38,P38,S38)=0,"",IF(I38="",0,IF(I38=E38,0,IFERROR(INDEX('Rüstmatrix'!$C$5:$C$104,MATCH(I38&amp;"|"&amp;E38,'Rüstmatrix'!$F$5:$F$104,0)),""))))</f>
        <v/>
      </c>
      <c r="K38" s="48" t="n"/>
      <c r="L38" s="51">
        <f>IF(COUNTA(A38:H38,K38,P38,S38)=0,"",IF(J38="","",J38+IF(K38="",0,K38)))</f>
        <v/>
      </c>
      <c r="M38" s="52">
        <f>IF(OR(G38="",L38=""),"",IFERROR(G38-L38/1440,""))</f>
        <v/>
      </c>
      <c r="N38" s="52">
        <f>IF(OR(G38="",H38=""),"",IFERROR(G38+H38/1440,""))</f>
        <v/>
      </c>
      <c r="O38" s="14">
        <f>IF(COUNTA(A38:H38,K38,P38,S38)=0,"",IF(OR(I38="",I38=E38),"",IFERROR(INDEX('Rüstmatrix'!$D$5:$D$104,MATCH(I38&amp;"|"&amp;E38,'Rüstmatrix'!$F$5:$F$104,0)),"")))</f>
        <v/>
      </c>
      <c r="P38" s="25" t="n"/>
      <c r="Q38" s="29">
        <f>IF(COUNTA(A38:H38,K38,P38,S38)=0,"",IFERROR(IF(OR(A38="",B38="",C38="",D38="",E38="",F38="",G38="",H38="",P38="",S38=""),"Eingabe fehlt",IF(COUNTIF($D$5:$D$104,D38)&gt;1,"Auftrag doppelt",IF(COUNTIFS($A$5:$A$104,A38,$B$5:$B$104,B38,$C$5:$C$104,C38)&gt;1,"Reihenfolge doppelt",IF(AND(A38&gt;1,I38=""),"Reihenfolge prüfen",IF(AND(I38&lt;&gt;"",I38&lt;&gt;E38,J38=""),"Matrix fehlt",IF(AND(I38&lt;&gt;"",M38&lt;N37),"Zeitkonflikt",IF(K38&gt;'Parameter_Hinweise'!$B$8,"Zuschlag über Grenze",IF(L38&gt;'Parameter_Hinweise'!$B$7,"Rüstzeit über Schwelle",IF(OR(MOD(M38,1)&lt;'Parameter_Hinweise'!$B$5,MOD(N38,1)&gt;'Parameter_Hinweise'!$B$6),"Außerhalb Planzeit","Plausibel"))))))))),"Eingabe prüfen"))</f>
        <v/>
      </c>
      <c r="R38" s="29">
        <f>IF(COUNTA(A38:H38,K38,P38,S38)=0,"",IF(OR(L38="",L38=0),"",IF(O38="","Team fehlt",IFERROR(IF(SUMPRODUCT(($O$5:$O$104=O38)*($M$5:$M$104&lt;G38)*($G$5:$G$104&gt;M38)*(ROW($O$5:$O$104)&lt;&gt;ROW()))&gt;0,"Team doppelt belegt","Frei"),"Eingabe prüfen"))))</f>
        <v/>
      </c>
      <c r="S38" s="20" t="n"/>
    </row>
    <row r="39">
      <c r="A39" s="18" t="n"/>
      <c r="B39" s="46" t="n"/>
      <c r="C39" s="20" t="n"/>
      <c r="D39" s="20" t="n"/>
      <c r="E39" s="20" t="n"/>
      <c r="F39" s="18" t="n"/>
      <c r="G39" s="47" t="n"/>
      <c r="H39" s="48" t="n"/>
      <c r="I39" s="11">
        <f>IF(COUNTA(A39:H39,K39,P39,S39)=0,"",IF(AND(B39=B38,C39=C38,A39=A38+1),E38,""))</f>
        <v/>
      </c>
      <c r="J39" s="49">
        <f>IF(COUNTA(A39:H39,K39,P39,S39)=0,"",IF(I39="",0,IF(I39=E39,0,IFERROR(INDEX('Rüstmatrix'!$C$5:$C$104,MATCH(I39&amp;"|"&amp;E39,'Rüstmatrix'!$F$5:$F$104,0)),""))))</f>
        <v/>
      </c>
      <c r="K39" s="48" t="n"/>
      <c r="L39" s="49">
        <f>IF(COUNTA(A39:H39,K39,P39,S39)=0,"",IF(J39="","",J39+IF(K39="",0,K39)))</f>
        <v/>
      </c>
      <c r="M39" s="50">
        <f>IF(OR(G39="",L39=""),"",IFERROR(G39-L39/1440,""))</f>
        <v/>
      </c>
      <c r="N39" s="50">
        <f>IF(OR(G39="",H39=""),"",IFERROR(G39+H39/1440,""))</f>
        <v/>
      </c>
      <c r="O39" s="11">
        <f>IF(COUNTA(A39:H39,K39,P39,S39)=0,"",IF(OR(I39="",I39=E39),"",IFERROR(INDEX('Rüstmatrix'!$D$5:$D$104,MATCH(I39&amp;"|"&amp;E39,'Rüstmatrix'!$F$5:$F$104,0)),"")))</f>
        <v/>
      </c>
      <c r="P39" s="25" t="n"/>
      <c r="Q39" s="26">
        <f>IF(COUNTA(A39:H39,K39,P39,S39)=0,"",IFERROR(IF(OR(A39="",B39="",C39="",D39="",E39="",F39="",G39="",H39="",P39="",S39=""),"Eingabe fehlt",IF(COUNTIF($D$5:$D$104,D39)&gt;1,"Auftrag doppelt",IF(COUNTIFS($A$5:$A$104,A39,$B$5:$B$104,B39,$C$5:$C$104,C39)&gt;1,"Reihenfolge doppelt",IF(AND(A39&gt;1,I39=""),"Reihenfolge prüfen",IF(AND(I39&lt;&gt;"",I39&lt;&gt;E39,J39=""),"Matrix fehlt",IF(AND(I39&lt;&gt;"",M39&lt;N38),"Zeitkonflikt",IF(K39&gt;'Parameter_Hinweise'!$B$8,"Zuschlag über Grenze",IF(L39&gt;'Parameter_Hinweise'!$B$7,"Rüstzeit über Schwelle",IF(OR(MOD(M39,1)&lt;'Parameter_Hinweise'!$B$5,MOD(N39,1)&gt;'Parameter_Hinweise'!$B$6),"Außerhalb Planzeit","Plausibel"))))))))),"Eingabe prüfen"))</f>
        <v/>
      </c>
      <c r="R39" s="26">
        <f>IF(COUNTA(A39:H39,K39,P39,S39)=0,"",IF(OR(L39="",L39=0),"",IF(O39="","Team fehlt",IFERROR(IF(SUMPRODUCT(($O$5:$O$104=O39)*($M$5:$M$104&lt;G39)*($G$5:$G$104&gt;M39)*(ROW($O$5:$O$104)&lt;&gt;ROW()))&gt;0,"Team doppelt belegt","Frei"),"Eingabe prüfen"))))</f>
        <v/>
      </c>
      <c r="S39" s="20" t="n"/>
    </row>
    <row r="40">
      <c r="A40" s="18" t="n"/>
      <c r="B40" s="46" t="n"/>
      <c r="C40" s="20" t="n"/>
      <c r="D40" s="20" t="n"/>
      <c r="E40" s="20" t="n"/>
      <c r="F40" s="18" t="n"/>
      <c r="G40" s="47" t="n"/>
      <c r="H40" s="48" t="n"/>
      <c r="I40" s="14">
        <f>IF(COUNTA(A40:H40,K40,P40,S40)=0,"",IF(AND(B40=B39,C40=C39,A40=A39+1),E39,""))</f>
        <v/>
      </c>
      <c r="J40" s="51">
        <f>IF(COUNTA(A40:H40,K40,P40,S40)=0,"",IF(I40="",0,IF(I40=E40,0,IFERROR(INDEX('Rüstmatrix'!$C$5:$C$104,MATCH(I40&amp;"|"&amp;E40,'Rüstmatrix'!$F$5:$F$104,0)),""))))</f>
        <v/>
      </c>
      <c r="K40" s="48" t="n"/>
      <c r="L40" s="51">
        <f>IF(COUNTA(A40:H40,K40,P40,S40)=0,"",IF(J40="","",J40+IF(K40="",0,K40)))</f>
        <v/>
      </c>
      <c r="M40" s="52">
        <f>IF(OR(G40="",L40=""),"",IFERROR(G40-L40/1440,""))</f>
        <v/>
      </c>
      <c r="N40" s="52">
        <f>IF(OR(G40="",H40=""),"",IFERROR(G40+H40/1440,""))</f>
        <v/>
      </c>
      <c r="O40" s="14">
        <f>IF(COUNTA(A40:H40,K40,P40,S40)=0,"",IF(OR(I40="",I40=E40),"",IFERROR(INDEX('Rüstmatrix'!$D$5:$D$104,MATCH(I40&amp;"|"&amp;E40,'Rüstmatrix'!$F$5:$F$104,0)),"")))</f>
        <v/>
      </c>
      <c r="P40" s="25" t="n"/>
      <c r="Q40" s="29">
        <f>IF(COUNTA(A40:H40,K40,P40,S40)=0,"",IFERROR(IF(OR(A40="",B40="",C40="",D40="",E40="",F40="",G40="",H40="",P40="",S40=""),"Eingabe fehlt",IF(COUNTIF($D$5:$D$104,D40)&gt;1,"Auftrag doppelt",IF(COUNTIFS($A$5:$A$104,A40,$B$5:$B$104,B40,$C$5:$C$104,C40)&gt;1,"Reihenfolge doppelt",IF(AND(A40&gt;1,I40=""),"Reihenfolge prüfen",IF(AND(I40&lt;&gt;"",I40&lt;&gt;E40,J40=""),"Matrix fehlt",IF(AND(I40&lt;&gt;"",M40&lt;N39),"Zeitkonflikt",IF(K40&gt;'Parameter_Hinweise'!$B$8,"Zuschlag über Grenze",IF(L40&gt;'Parameter_Hinweise'!$B$7,"Rüstzeit über Schwelle",IF(OR(MOD(M40,1)&lt;'Parameter_Hinweise'!$B$5,MOD(N40,1)&gt;'Parameter_Hinweise'!$B$6),"Außerhalb Planzeit","Plausibel"))))))))),"Eingabe prüfen"))</f>
        <v/>
      </c>
      <c r="R40" s="29">
        <f>IF(COUNTA(A40:H40,K40,P40,S40)=0,"",IF(OR(L40="",L40=0),"",IF(O40="","Team fehlt",IFERROR(IF(SUMPRODUCT(($O$5:$O$104=O40)*($M$5:$M$104&lt;G40)*($G$5:$G$104&gt;M40)*(ROW($O$5:$O$104)&lt;&gt;ROW()))&gt;0,"Team doppelt belegt","Frei"),"Eingabe prüfen"))))</f>
        <v/>
      </c>
      <c r="S40" s="20" t="n"/>
    </row>
    <row r="41">
      <c r="A41" s="18" t="n"/>
      <c r="B41" s="46" t="n"/>
      <c r="C41" s="20" t="n"/>
      <c r="D41" s="20" t="n"/>
      <c r="E41" s="20" t="n"/>
      <c r="F41" s="18" t="n"/>
      <c r="G41" s="47" t="n"/>
      <c r="H41" s="48" t="n"/>
      <c r="I41" s="11">
        <f>IF(COUNTA(A41:H41,K41,P41,S41)=0,"",IF(AND(B41=B40,C41=C40,A41=A40+1),E40,""))</f>
        <v/>
      </c>
      <c r="J41" s="49">
        <f>IF(COUNTA(A41:H41,K41,P41,S41)=0,"",IF(I41="",0,IF(I41=E41,0,IFERROR(INDEX('Rüstmatrix'!$C$5:$C$104,MATCH(I41&amp;"|"&amp;E41,'Rüstmatrix'!$F$5:$F$104,0)),""))))</f>
        <v/>
      </c>
      <c r="K41" s="48" t="n"/>
      <c r="L41" s="49">
        <f>IF(COUNTA(A41:H41,K41,P41,S41)=0,"",IF(J41="","",J41+IF(K41="",0,K41)))</f>
        <v/>
      </c>
      <c r="M41" s="50">
        <f>IF(OR(G41="",L41=""),"",IFERROR(G41-L41/1440,""))</f>
        <v/>
      </c>
      <c r="N41" s="50">
        <f>IF(OR(G41="",H41=""),"",IFERROR(G41+H41/1440,""))</f>
        <v/>
      </c>
      <c r="O41" s="11">
        <f>IF(COUNTA(A41:H41,K41,P41,S41)=0,"",IF(OR(I41="",I41=E41),"",IFERROR(INDEX('Rüstmatrix'!$D$5:$D$104,MATCH(I41&amp;"|"&amp;E41,'Rüstmatrix'!$F$5:$F$104,0)),"")))</f>
        <v/>
      </c>
      <c r="P41" s="25" t="n"/>
      <c r="Q41" s="26">
        <f>IF(COUNTA(A41:H41,K41,P41,S41)=0,"",IFERROR(IF(OR(A41="",B41="",C41="",D41="",E41="",F41="",G41="",H41="",P41="",S41=""),"Eingabe fehlt",IF(COUNTIF($D$5:$D$104,D41)&gt;1,"Auftrag doppelt",IF(COUNTIFS($A$5:$A$104,A41,$B$5:$B$104,B41,$C$5:$C$104,C41)&gt;1,"Reihenfolge doppelt",IF(AND(A41&gt;1,I41=""),"Reihenfolge prüfen",IF(AND(I41&lt;&gt;"",I41&lt;&gt;E41,J41=""),"Matrix fehlt",IF(AND(I41&lt;&gt;"",M41&lt;N40),"Zeitkonflikt",IF(K41&gt;'Parameter_Hinweise'!$B$8,"Zuschlag über Grenze",IF(L41&gt;'Parameter_Hinweise'!$B$7,"Rüstzeit über Schwelle",IF(OR(MOD(M41,1)&lt;'Parameter_Hinweise'!$B$5,MOD(N41,1)&gt;'Parameter_Hinweise'!$B$6),"Außerhalb Planzeit","Plausibel"))))))))),"Eingabe prüfen"))</f>
        <v/>
      </c>
      <c r="R41" s="26">
        <f>IF(COUNTA(A41:H41,K41,P41,S41)=0,"",IF(OR(L41="",L41=0),"",IF(O41="","Team fehlt",IFERROR(IF(SUMPRODUCT(($O$5:$O$104=O41)*($M$5:$M$104&lt;G41)*($G$5:$G$104&gt;M41)*(ROW($O$5:$O$104)&lt;&gt;ROW()))&gt;0,"Team doppelt belegt","Frei"),"Eingabe prüfen"))))</f>
        <v/>
      </c>
      <c r="S41" s="20" t="n"/>
    </row>
    <row r="42">
      <c r="A42" s="18" t="n"/>
      <c r="B42" s="46" t="n"/>
      <c r="C42" s="20" t="n"/>
      <c r="D42" s="20" t="n"/>
      <c r="E42" s="20" t="n"/>
      <c r="F42" s="18" t="n"/>
      <c r="G42" s="47" t="n"/>
      <c r="H42" s="48" t="n"/>
      <c r="I42" s="14">
        <f>IF(COUNTA(A42:H42,K42,P42,S42)=0,"",IF(AND(B42=B41,C42=C41,A42=A41+1),E41,""))</f>
        <v/>
      </c>
      <c r="J42" s="51">
        <f>IF(COUNTA(A42:H42,K42,P42,S42)=0,"",IF(I42="",0,IF(I42=E42,0,IFERROR(INDEX('Rüstmatrix'!$C$5:$C$104,MATCH(I42&amp;"|"&amp;E42,'Rüstmatrix'!$F$5:$F$104,0)),""))))</f>
        <v/>
      </c>
      <c r="K42" s="48" t="n"/>
      <c r="L42" s="51">
        <f>IF(COUNTA(A42:H42,K42,P42,S42)=0,"",IF(J42="","",J42+IF(K42="",0,K42)))</f>
        <v/>
      </c>
      <c r="M42" s="52">
        <f>IF(OR(G42="",L42=""),"",IFERROR(G42-L42/1440,""))</f>
        <v/>
      </c>
      <c r="N42" s="52">
        <f>IF(OR(G42="",H42=""),"",IFERROR(G42+H42/1440,""))</f>
        <v/>
      </c>
      <c r="O42" s="14">
        <f>IF(COUNTA(A42:H42,K42,P42,S42)=0,"",IF(OR(I42="",I42=E42),"",IFERROR(INDEX('Rüstmatrix'!$D$5:$D$104,MATCH(I42&amp;"|"&amp;E42,'Rüstmatrix'!$F$5:$F$104,0)),"")))</f>
        <v/>
      </c>
      <c r="P42" s="25" t="n"/>
      <c r="Q42" s="29">
        <f>IF(COUNTA(A42:H42,K42,P42,S42)=0,"",IFERROR(IF(OR(A42="",B42="",C42="",D42="",E42="",F42="",G42="",H42="",P42="",S42=""),"Eingabe fehlt",IF(COUNTIF($D$5:$D$104,D42)&gt;1,"Auftrag doppelt",IF(COUNTIFS($A$5:$A$104,A42,$B$5:$B$104,B42,$C$5:$C$104,C42)&gt;1,"Reihenfolge doppelt",IF(AND(A42&gt;1,I42=""),"Reihenfolge prüfen",IF(AND(I42&lt;&gt;"",I42&lt;&gt;E42,J42=""),"Matrix fehlt",IF(AND(I42&lt;&gt;"",M42&lt;N41),"Zeitkonflikt",IF(K42&gt;'Parameter_Hinweise'!$B$8,"Zuschlag über Grenze",IF(L42&gt;'Parameter_Hinweise'!$B$7,"Rüstzeit über Schwelle",IF(OR(MOD(M42,1)&lt;'Parameter_Hinweise'!$B$5,MOD(N42,1)&gt;'Parameter_Hinweise'!$B$6),"Außerhalb Planzeit","Plausibel"))))))))),"Eingabe prüfen"))</f>
        <v/>
      </c>
      <c r="R42" s="29">
        <f>IF(COUNTA(A42:H42,K42,P42,S42)=0,"",IF(OR(L42="",L42=0),"",IF(O42="","Team fehlt",IFERROR(IF(SUMPRODUCT(($O$5:$O$104=O42)*($M$5:$M$104&lt;G42)*($G$5:$G$104&gt;M42)*(ROW($O$5:$O$104)&lt;&gt;ROW()))&gt;0,"Team doppelt belegt","Frei"),"Eingabe prüfen"))))</f>
        <v/>
      </c>
      <c r="S42" s="20" t="n"/>
    </row>
    <row r="43">
      <c r="A43" s="18" t="n"/>
      <c r="B43" s="46" t="n"/>
      <c r="C43" s="20" t="n"/>
      <c r="D43" s="20" t="n"/>
      <c r="E43" s="20" t="n"/>
      <c r="F43" s="18" t="n"/>
      <c r="G43" s="47" t="n"/>
      <c r="H43" s="48" t="n"/>
      <c r="I43" s="11">
        <f>IF(COUNTA(A43:H43,K43,P43,S43)=0,"",IF(AND(B43=B42,C43=C42,A43=A42+1),E42,""))</f>
        <v/>
      </c>
      <c r="J43" s="49">
        <f>IF(COUNTA(A43:H43,K43,P43,S43)=0,"",IF(I43="",0,IF(I43=E43,0,IFERROR(INDEX('Rüstmatrix'!$C$5:$C$104,MATCH(I43&amp;"|"&amp;E43,'Rüstmatrix'!$F$5:$F$104,0)),""))))</f>
        <v/>
      </c>
      <c r="K43" s="48" t="n"/>
      <c r="L43" s="49">
        <f>IF(COUNTA(A43:H43,K43,P43,S43)=0,"",IF(J43="","",J43+IF(K43="",0,K43)))</f>
        <v/>
      </c>
      <c r="M43" s="50">
        <f>IF(OR(G43="",L43=""),"",IFERROR(G43-L43/1440,""))</f>
        <v/>
      </c>
      <c r="N43" s="50">
        <f>IF(OR(G43="",H43=""),"",IFERROR(G43+H43/1440,""))</f>
        <v/>
      </c>
      <c r="O43" s="11">
        <f>IF(COUNTA(A43:H43,K43,P43,S43)=0,"",IF(OR(I43="",I43=E43),"",IFERROR(INDEX('Rüstmatrix'!$D$5:$D$104,MATCH(I43&amp;"|"&amp;E43,'Rüstmatrix'!$F$5:$F$104,0)),"")))</f>
        <v/>
      </c>
      <c r="P43" s="25" t="n"/>
      <c r="Q43" s="26">
        <f>IF(COUNTA(A43:H43,K43,P43,S43)=0,"",IFERROR(IF(OR(A43="",B43="",C43="",D43="",E43="",F43="",G43="",H43="",P43="",S43=""),"Eingabe fehlt",IF(COUNTIF($D$5:$D$104,D43)&gt;1,"Auftrag doppelt",IF(COUNTIFS($A$5:$A$104,A43,$B$5:$B$104,B43,$C$5:$C$104,C43)&gt;1,"Reihenfolge doppelt",IF(AND(A43&gt;1,I43=""),"Reihenfolge prüfen",IF(AND(I43&lt;&gt;"",I43&lt;&gt;E43,J43=""),"Matrix fehlt",IF(AND(I43&lt;&gt;"",M43&lt;N42),"Zeitkonflikt",IF(K43&gt;'Parameter_Hinweise'!$B$8,"Zuschlag über Grenze",IF(L43&gt;'Parameter_Hinweise'!$B$7,"Rüstzeit über Schwelle",IF(OR(MOD(M43,1)&lt;'Parameter_Hinweise'!$B$5,MOD(N43,1)&gt;'Parameter_Hinweise'!$B$6),"Außerhalb Planzeit","Plausibel"))))))))),"Eingabe prüfen"))</f>
        <v/>
      </c>
      <c r="R43" s="26">
        <f>IF(COUNTA(A43:H43,K43,P43,S43)=0,"",IF(OR(L43="",L43=0),"",IF(O43="","Team fehlt",IFERROR(IF(SUMPRODUCT(($O$5:$O$104=O43)*($M$5:$M$104&lt;G43)*($G$5:$G$104&gt;M43)*(ROW($O$5:$O$104)&lt;&gt;ROW()))&gt;0,"Team doppelt belegt","Frei"),"Eingabe prüfen"))))</f>
        <v/>
      </c>
      <c r="S43" s="20" t="n"/>
    </row>
    <row r="44">
      <c r="A44" s="18" t="n"/>
      <c r="B44" s="46" t="n"/>
      <c r="C44" s="20" t="n"/>
      <c r="D44" s="20" t="n"/>
      <c r="E44" s="20" t="n"/>
      <c r="F44" s="18" t="n"/>
      <c r="G44" s="47" t="n"/>
      <c r="H44" s="48" t="n"/>
      <c r="I44" s="14">
        <f>IF(COUNTA(A44:H44,K44,P44,S44)=0,"",IF(AND(B44=B43,C44=C43,A44=A43+1),E43,""))</f>
        <v/>
      </c>
      <c r="J44" s="51">
        <f>IF(COUNTA(A44:H44,K44,P44,S44)=0,"",IF(I44="",0,IF(I44=E44,0,IFERROR(INDEX('Rüstmatrix'!$C$5:$C$104,MATCH(I44&amp;"|"&amp;E44,'Rüstmatrix'!$F$5:$F$104,0)),""))))</f>
        <v/>
      </c>
      <c r="K44" s="48" t="n"/>
      <c r="L44" s="51">
        <f>IF(COUNTA(A44:H44,K44,P44,S44)=0,"",IF(J44="","",J44+IF(K44="",0,K44)))</f>
        <v/>
      </c>
      <c r="M44" s="52">
        <f>IF(OR(G44="",L44=""),"",IFERROR(G44-L44/1440,""))</f>
        <v/>
      </c>
      <c r="N44" s="52">
        <f>IF(OR(G44="",H44=""),"",IFERROR(G44+H44/1440,""))</f>
        <v/>
      </c>
      <c r="O44" s="14">
        <f>IF(COUNTA(A44:H44,K44,P44,S44)=0,"",IF(OR(I44="",I44=E44),"",IFERROR(INDEX('Rüstmatrix'!$D$5:$D$104,MATCH(I44&amp;"|"&amp;E44,'Rüstmatrix'!$F$5:$F$104,0)),"")))</f>
        <v/>
      </c>
      <c r="P44" s="25" t="n"/>
      <c r="Q44" s="29">
        <f>IF(COUNTA(A44:H44,K44,P44,S44)=0,"",IFERROR(IF(OR(A44="",B44="",C44="",D44="",E44="",F44="",G44="",H44="",P44="",S44=""),"Eingabe fehlt",IF(COUNTIF($D$5:$D$104,D44)&gt;1,"Auftrag doppelt",IF(COUNTIFS($A$5:$A$104,A44,$B$5:$B$104,B44,$C$5:$C$104,C44)&gt;1,"Reihenfolge doppelt",IF(AND(A44&gt;1,I44=""),"Reihenfolge prüfen",IF(AND(I44&lt;&gt;"",I44&lt;&gt;E44,J44=""),"Matrix fehlt",IF(AND(I44&lt;&gt;"",M44&lt;N43),"Zeitkonflikt",IF(K44&gt;'Parameter_Hinweise'!$B$8,"Zuschlag über Grenze",IF(L44&gt;'Parameter_Hinweise'!$B$7,"Rüstzeit über Schwelle",IF(OR(MOD(M44,1)&lt;'Parameter_Hinweise'!$B$5,MOD(N44,1)&gt;'Parameter_Hinweise'!$B$6),"Außerhalb Planzeit","Plausibel"))))))))),"Eingabe prüfen"))</f>
        <v/>
      </c>
      <c r="R44" s="29">
        <f>IF(COUNTA(A44:H44,K44,P44,S44)=0,"",IF(OR(L44="",L44=0),"",IF(O44="","Team fehlt",IFERROR(IF(SUMPRODUCT(($O$5:$O$104=O44)*($M$5:$M$104&lt;G44)*($G$5:$G$104&gt;M44)*(ROW($O$5:$O$104)&lt;&gt;ROW()))&gt;0,"Team doppelt belegt","Frei"),"Eingabe prüfen"))))</f>
        <v/>
      </c>
      <c r="S44" s="20" t="n"/>
    </row>
    <row r="45">
      <c r="A45" s="18" t="n"/>
      <c r="B45" s="46" t="n"/>
      <c r="C45" s="20" t="n"/>
      <c r="D45" s="20" t="n"/>
      <c r="E45" s="20" t="n"/>
      <c r="F45" s="18" t="n"/>
      <c r="G45" s="47" t="n"/>
      <c r="H45" s="48" t="n"/>
      <c r="I45" s="11">
        <f>IF(COUNTA(A45:H45,K45,P45,S45)=0,"",IF(AND(B45=B44,C45=C44,A45=A44+1),E44,""))</f>
        <v/>
      </c>
      <c r="J45" s="49">
        <f>IF(COUNTA(A45:H45,K45,P45,S45)=0,"",IF(I45="",0,IF(I45=E45,0,IFERROR(INDEX('Rüstmatrix'!$C$5:$C$104,MATCH(I45&amp;"|"&amp;E45,'Rüstmatrix'!$F$5:$F$104,0)),""))))</f>
        <v/>
      </c>
      <c r="K45" s="48" t="n"/>
      <c r="L45" s="49">
        <f>IF(COUNTA(A45:H45,K45,P45,S45)=0,"",IF(J45="","",J45+IF(K45="",0,K45)))</f>
        <v/>
      </c>
      <c r="M45" s="50">
        <f>IF(OR(G45="",L45=""),"",IFERROR(G45-L45/1440,""))</f>
        <v/>
      </c>
      <c r="N45" s="50">
        <f>IF(OR(G45="",H45=""),"",IFERROR(G45+H45/1440,""))</f>
        <v/>
      </c>
      <c r="O45" s="11">
        <f>IF(COUNTA(A45:H45,K45,P45,S45)=0,"",IF(OR(I45="",I45=E45),"",IFERROR(INDEX('Rüstmatrix'!$D$5:$D$104,MATCH(I45&amp;"|"&amp;E45,'Rüstmatrix'!$F$5:$F$104,0)),"")))</f>
        <v/>
      </c>
      <c r="P45" s="25" t="n"/>
      <c r="Q45" s="26">
        <f>IF(COUNTA(A45:H45,K45,P45,S45)=0,"",IFERROR(IF(OR(A45="",B45="",C45="",D45="",E45="",F45="",G45="",H45="",P45="",S45=""),"Eingabe fehlt",IF(COUNTIF($D$5:$D$104,D45)&gt;1,"Auftrag doppelt",IF(COUNTIFS($A$5:$A$104,A45,$B$5:$B$104,B45,$C$5:$C$104,C45)&gt;1,"Reihenfolge doppelt",IF(AND(A45&gt;1,I45=""),"Reihenfolge prüfen",IF(AND(I45&lt;&gt;"",I45&lt;&gt;E45,J45=""),"Matrix fehlt",IF(AND(I45&lt;&gt;"",M45&lt;N44),"Zeitkonflikt",IF(K45&gt;'Parameter_Hinweise'!$B$8,"Zuschlag über Grenze",IF(L45&gt;'Parameter_Hinweise'!$B$7,"Rüstzeit über Schwelle",IF(OR(MOD(M45,1)&lt;'Parameter_Hinweise'!$B$5,MOD(N45,1)&gt;'Parameter_Hinweise'!$B$6),"Außerhalb Planzeit","Plausibel"))))))))),"Eingabe prüfen"))</f>
        <v/>
      </c>
      <c r="R45" s="26">
        <f>IF(COUNTA(A45:H45,K45,P45,S45)=0,"",IF(OR(L45="",L45=0),"",IF(O45="","Team fehlt",IFERROR(IF(SUMPRODUCT(($O$5:$O$104=O45)*($M$5:$M$104&lt;G45)*($G$5:$G$104&gt;M45)*(ROW($O$5:$O$104)&lt;&gt;ROW()))&gt;0,"Team doppelt belegt","Frei"),"Eingabe prüfen"))))</f>
        <v/>
      </c>
      <c r="S45" s="20" t="n"/>
    </row>
    <row r="46">
      <c r="A46" s="18" t="n"/>
      <c r="B46" s="46" t="n"/>
      <c r="C46" s="20" t="n"/>
      <c r="D46" s="20" t="n"/>
      <c r="E46" s="20" t="n"/>
      <c r="F46" s="18" t="n"/>
      <c r="G46" s="47" t="n"/>
      <c r="H46" s="48" t="n"/>
      <c r="I46" s="14">
        <f>IF(COUNTA(A46:H46,K46,P46,S46)=0,"",IF(AND(B46=B45,C46=C45,A46=A45+1),E45,""))</f>
        <v/>
      </c>
      <c r="J46" s="51">
        <f>IF(COUNTA(A46:H46,K46,P46,S46)=0,"",IF(I46="",0,IF(I46=E46,0,IFERROR(INDEX('Rüstmatrix'!$C$5:$C$104,MATCH(I46&amp;"|"&amp;E46,'Rüstmatrix'!$F$5:$F$104,0)),""))))</f>
        <v/>
      </c>
      <c r="K46" s="48" t="n"/>
      <c r="L46" s="51">
        <f>IF(COUNTA(A46:H46,K46,P46,S46)=0,"",IF(J46="","",J46+IF(K46="",0,K46)))</f>
        <v/>
      </c>
      <c r="M46" s="52">
        <f>IF(OR(G46="",L46=""),"",IFERROR(G46-L46/1440,""))</f>
        <v/>
      </c>
      <c r="N46" s="52">
        <f>IF(OR(G46="",H46=""),"",IFERROR(G46+H46/1440,""))</f>
        <v/>
      </c>
      <c r="O46" s="14">
        <f>IF(COUNTA(A46:H46,K46,P46,S46)=0,"",IF(OR(I46="",I46=E46),"",IFERROR(INDEX('Rüstmatrix'!$D$5:$D$104,MATCH(I46&amp;"|"&amp;E46,'Rüstmatrix'!$F$5:$F$104,0)),"")))</f>
        <v/>
      </c>
      <c r="P46" s="25" t="n"/>
      <c r="Q46" s="29">
        <f>IF(COUNTA(A46:H46,K46,P46,S46)=0,"",IFERROR(IF(OR(A46="",B46="",C46="",D46="",E46="",F46="",G46="",H46="",P46="",S46=""),"Eingabe fehlt",IF(COUNTIF($D$5:$D$104,D46)&gt;1,"Auftrag doppelt",IF(COUNTIFS($A$5:$A$104,A46,$B$5:$B$104,B46,$C$5:$C$104,C46)&gt;1,"Reihenfolge doppelt",IF(AND(A46&gt;1,I46=""),"Reihenfolge prüfen",IF(AND(I46&lt;&gt;"",I46&lt;&gt;E46,J46=""),"Matrix fehlt",IF(AND(I46&lt;&gt;"",M46&lt;N45),"Zeitkonflikt",IF(K46&gt;'Parameter_Hinweise'!$B$8,"Zuschlag über Grenze",IF(L46&gt;'Parameter_Hinweise'!$B$7,"Rüstzeit über Schwelle",IF(OR(MOD(M46,1)&lt;'Parameter_Hinweise'!$B$5,MOD(N46,1)&gt;'Parameter_Hinweise'!$B$6),"Außerhalb Planzeit","Plausibel"))))))))),"Eingabe prüfen"))</f>
        <v/>
      </c>
      <c r="R46" s="29">
        <f>IF(COUNTA(A46:H46,K46,P46,S46)=0,"",IF(OR(L46="",L46=0),"",IF(O46="","Team fehlt",IFERROR(IF(SUMPRODUCT(($O$5:$O$104=O46)*($M$5:$M$104&lt;G46)*($G$5:$G$104&gt;M46)*(ROW($O$5:$O$104)&lt;&gt;ROW()))&gt;0,"Team doppelt belegt","Frei"),"Eingabe prüfen"))))</f>
        <v/>
      </c>
      <c r="S46" s="20" t="n"/>
    </row>
    <row r="47">
      <c r="A47" s="18" t="n"/>
      <c r="B47" s="46" t="n"/>
      <c r="C47" s="20" t="n"/>
      <c r="D47" s="20" t="n"/>
      <c r="E47" s="20" t="n"/>
      <c r="F47" s="18" t="n"/>
      <c r="G47" s="47" t="n"/>
      <c r="H47" s="48" t="n"/>
      <c r="I47" s="11">
        <f>IF(COUNTA(A47:H47,K47,P47,S47)=0,"",IF(AND(B47=B46,C47=C46,A47=A46+1),E46,""))</f>
        <v/>
      </c>
      <c r="J47" s="49">
        <f>IF(COUNTA(A47:H47,K47,P47,S47)=0,"",IF(I47="",0,IF(I47=E47,0,IFERROR(INDEX('Rüstmatrix'!$C$5:$C$104,MATCH(I47&amp;"|"&amp;E47,'Rüstmatrix'!$F$5:$F$104,0)),""))))</f>
        <v/>
      </c>
      <c r="K47" s="48" t="n"/>
      <c r="L47" s="49">
        <f>IF(COUNTA(A47:H47,K47,P47,S47)=0,"",IF(J47="","",J47+IF(K47="",0,K47)))</f>
        <v/>
      </c>
      <c r="M47" s="50">
        <f>IF(OR(G47="",L47=""),"",IFERROR(G47-L47/1440,""))</f>
        <v/>
      </c>
      <c r="N47" s="50">
        <f>IF(OR(G47="",H47=""),"",IFERROR(G47+H47/1440,""))</f>
        <v/>
      </c>
      <c r="O47" s="11">
        <f>IF(COUNTA(A47:H47,K47,P47,S47)=0,"",IF(OR(I47="",I47=E47),"",IFERROR(INDEX('Rüstmatrix'!$D$5:$D$104,MATCH(I47&amp;"|"&amp;E47,'Rüstmatrix'!$F$5:$F$104,0)),"")))</f>
        <v/>
      </c>
      <c r="P47" s="25" t="n"/>
      <c r="Q47" s="26">
        <f>IF(COUNTA(A47:H47,K47,P47,S47)=0,"",IFERROR(IF(OR(A47="",B47="",C47="",D47="",E47="",F47="",G47="",H47="",P47="",S47=""),"Eingabe fehlt",IF(COUNTIF($D$5:$D$104,D47)&gt;1,"Auftrag doppelt",IF(COUNTIFS($A$5:$A$104,A47,$B$5:$B$104,B47,$C$5:$C$104,C47)&gt;1,"Reihenfolge doppelt",IF(AND(A47&gt;1,I47=""),"Reihenfolge prüfen",IF(AND(I47&lt;&gt;"",I47&lt;&gt;E47,J47=""),"Matrix fehlt",IF(AND(I47&lt;&gt;"",M47&lt;N46),"Zeitkonflikt",IF(K47&gt;'Parameter_Hinweise'!$B$8,"Zuschlag über Grenze",IF(L47&gt;'Parameter_Hinweise'!$B$7,"Rüstzeit über Schwelle",IF(OR(MOD(M47,1)&lt;'Parameter_Hinweise'!$B$5,MOD(N47,1)&gt;'Parameter_Hinweise'!$B$6),"Außerhalb Planzeit","Plausibel"))))))))),"Eingabe prüfen"))</f>
        <v/>
      </c>
      <c r="R47" s="26">
        <f>IF(COUNTA(A47:H47,K47,P47,S47)=0,"",IF(OR(L47="",L47=0),"",IF(O47="","Team fehlt",IFERROR(IF(SUMPRODUCT(($O$5:$O$104=O47)*($M$5:$M$104&lt;G47)*($G$5:$G$104&gt;M47)*(ROW($O$5:$O$104)&lt;&gt;ROW()))&gt;0,"Team doppelt belegt","Frei"),"Eingabe prüfen"))))</f>
        <v/>
      </c>
      <c r="S47" s="20" t="n"/>
    </row>
    <row r="48">
      <c r="A48" s="18" t="n"/>
      <c r="B48" s="46" t="n"/>
      <c r="C48" s="20" t="n"/>
      <c r="D48" s="20" t="n"/>
      <c r="E48" s="20" t="n"/>
      <c r="F48" s="18" t="n"/>
      <c r="G48" s="47" t="n"/>
      <c r="H48" s="48" t="n"/>
      <c r="I48" s="14">
        <f>IF(COUNTA(A48:H48,K48,P48,S48)=0,"",IF(AND(B48=B47,C48=C47,A48=A47+1),E47,""))</f>
        <v/>
      </c>
      <c r="J48" s="51">
        <f>IF(COUNTA(A48:H48,K48,P48,S48)=0,"",IF(I48="",0,IF(I48=E48,0,IFERROR(INDEX('Rüstmatrix'!$C$5:$C$104,MATCH(I48&amp;"|"&amp;E48,'Rüstmatrix'!$F$5:$F$104,0)),""))))</f>
        <v/>
      </c>
      <c r="K48" s="48" t="n"/>
      <c r="L48" s="51">
        <f>IF(COUNTA(A48:H48,K48,P48,S48)=0,"",IF(J48="","",J48+IF(K48="",0,K48)))</f>
        <v/>
      </c>
      <c r="M48" s="52">
        <f>IF(OR(G48="",L48=""),"",IFERROR(G48-L48/1440,""))</f>
        <v/>
      </c>
      <c r="N48" s="52">
        <f>IF(OR(G48="",H48=""),"",IFERROR(G48+H48/1440,""))</f>
        <v/>
      </c>
      <c r="O48" s="14">
        <f>IF(COUNTA(A48:H48,K48,P48,S48)=0,"",IF(OR(I48="",I48=E48),"",IFERROR(INDEX('Rüstmatrix'!$D$5:$D$104,MATCH(I48&amp;"|"&amp;E48,'Rüstmatrix'!$F$5:$F$104,0)),"")))</f>
        <v/>
      </c>
      <c r="P48" s="25" t="n"/>
      <c r="Q48" s="29">
        <f>IF(COUNTA(A48:H48,K48,P48,S48)=0,"",IFERROR(IF(OR(A48="",B48="",C48="",D48="",E48="",F48="",G48="",H48="",P48="",S48=""),"Eingabe fehlt",IF(COUNTIF($D$5:$D$104,D48)&gt;1,"Auftrag doppelt",IF(COUNTIFS($A$5:$A$104,A48,$B$5:$B$104,B48,$C$5:$C$104,C48)&gt;1,"Reihenfolge doppelt",IF(AND(A48&gt;1,I48=""),"Reihenfolge prüfen",IF(AND(I48&lt;&gt;"",I48&lt;&gt;E48,J48=""),"Matrix fehlt",IF(AND(I48&lt;&gt;"",M48&lt;N47),"Zeitkonflikt",IF(K48&gt;'Parameter_Hinweise'!$B$8,"Zuschlag über Grenze",IF(L48&gt;'Parameter_Hinweise'!$B$7,"Rüstzeit über Schwelle",IF(OR(MOD(M48,1)&lt;'Parameter_Hinweise'!$B$5,MOD(N48,1)&gt;'Parameter_Hinweise'!$B$6),"Außerhalb Planzeit","Plausibel"))))))))),"Eingabe prüfen"))</f>
        <v/>
      </c>
      <c r="R48" s="29">
        <f>IF(COUNTA(A48:H48,K48,P48,S48)=0,"",IF(OR(L48="",L48=0),"",IF(O48="","Team fehlt",IFERROR(IF(SUMPRODUCT(($O$5:$O$104=O48)*($M$5:$M$104&lt;G48)*($G$5:$G$104&gt;M48)*(ROW($O$5:$O$104)&lt;&gt;ROW()))&gt;0,"Team doppelt belegt","Frei"),"Eingabe prüfen"))))</f>
        <v/>
      </c>
      <c r="S48" s="20" t="n"/>
    </row>
    <row r="49">
      <c r="A49" s="18" t="n"/>
      <c r="B49" s="46" t="n"/>
      <c r="C49" s="20" t="n"/>
      <c r="D49" s="20" t="n"/>
      <c r="E49" s="20" t="n"/>
      <c r="F49" s="18" t="n"/>
      <c r="G49" s="47" t="n"/>
      <c r="H49" s="48" t="n"/>
      <c r="I49" s="11">
        <f>IF(COUNTA(A49:H49,K49,P49,S49)=0,"",IF(AND(B49=B48,C49=C48,A49=A48+1),E48,""))</f>
        <v/>
      </c>
      <c r="J49" s="49">
        <f>IF(COUNTA(A49:H49,K49,P49,S49)=0,"",IF(I49="",0,IF(I49=E49,0,IFERROR(INDEX('Rüstmatrix'!$C$5:$C$104,MATCH(I49&amp;"|"&amp;E49,'Rüstmatrix'!$F$5:$F$104,0)),""))))</f>
        <v/>
      </c>
      <c r="K49" s="48" t="n"/>
      <c r="L49" s="49">
        <f>IF(COUNTA(A49:H49,K49,P49,S49)=0,"",IF(J49="","",J49+IF(K49="",0,K49)))</f>
        <v/>
      </c>
      <c r="M49" s="50">
        <f>IF(OR(G49="",L49=""),"",IFERROR(G49-L49/1440,""))</f>
        <v/>
      </c>
      <c r="N49" s="50">
        <f>IF(OR(G49="",H49=""),"",IFERROR(G49+H49/1440,""))</f>
        <v/>
      </c>
      <c r="O49" s="11">
        <f>IF(COUNTA(A49:H49,K49,P49,S49)=0,"",IF(OR(I49="",I49=E49),"",IFERROR(INDEX('Rüstmatrix'!$D$5:$D$104,MATCH(I49&amp;"|"&amp;E49,'Rüstmatrix'!$F$5:$F$104,0)),"")))</f>
        <v/>
      </c>
      <c r="P49" s="25" t="n"/>
      <c r="Q49" s="26">
        <f>IF(COUNTA(A49:H49,K49,P49,S49)=0,"",IFERROR(IF(OR(A49="",B49="",C49="",D49="",E49="",F49="",G49="",H49="",P49="",S49=""),"Eingabe fehlt",IF(COUNTIF($D$5:$D$104,D49)&gt;1,"Auftrag doppelt",IF(COUNTIFS($A$5:$A$104,A49,$B$5:$B$104,B49,$C$5:$C$104,C49)&gt;1,"Reihenfolge doppelt",IF(AND(A49&gt;1,I49=""),"Reihenfolge prüfen",IF(AND(I49&lt;&gt;"",I49&lt;&gt;E49,J49=""),"Matrix fehlt",IF(AND(I49&lt;&gt;"",M49&lt;N48),"Zeitkonflikt",IF(K49&gt;'Parameter_Hinweise'!$B$8,"Zuschlag über Grenze",IF(L49&gt;'Parameter_Hinweise'!$B$7,"Rüstzeit über Schwelle",IF(OR(MOD(M49,1)&lt;'Parameter_Hinweise'!$B$5,MOD(N49,1)&gt;'Parameter_Hinweise'!$B$6),"Außerhalb Planzeit","Plausibel"))))))))),"Eingabe prüfen"))</f>
        <v/>
      </c>
      <c r="R49" s="26">
        <f>IF(COUNTA(A49:H49,K49,P49,S49)=0,"",IF(OR(L49="",L49=0),"",IF(O49="","Team fehlt",IFERROR(IF(SUMPRODUCT(($O$5:$O$104=O49)*($M$5:$M$104&lt;G49)*($G$5:$G$104&gt;M49)*(ROW($O$5:$O$104)&lt;&gt;ROW()))&gt;0,"Team doppelt belegt","Frei"),"Eingabe prüfen"))))</f>
        <v/>
      </c>
      <c r="S49" s="20" t="n"/>
    </row>
    <row r="50">
      <c r="A50" s="18" t="n"/>
      <c r="B50" s="46" t="n"/>
      <c r="C50" s="20" t="n"/>
      <c r="D50" s="20" t="n"/>
      <c r="E50" s="20" t="n"/>
      <c r="F50" s="18" t="n"/>
      <c r="G50" s="47" t="n"/>
      <c r="H50" s="48" t="n"/>
      <c r="I50" s="14">
        <f>IF(COUNTA(A50:H50,K50,P50,S50)=0,"",IF(AND(B50=B49,C50=C49,A50=A49+1),E49,""))</f>
        <v/>
      </c>
      <c r="J50" s="51">
        <f>IF(COUNTA(A50:H50,K50,P50,S50)=0,"",IF(I50="",0,IF(I50=E50,0,IFERROR(INDEX('Rüstmatrix'!$C$5:$C$104,MATCH(I50&amp;"|"&amp;E50,'Rüstmatrix'!$F$5:$F$104,0)),""))))</f>
        <v/>
      </c>
      <c r="K50" s="48" t="n"/>
      <c r="L50" s="51">
        <f>IF(COUNTA(A50:H50,K50,P50,S50)=0,"",IF(J50="","",J50+IF(K50="",0,K50)))</f>
        <v/>
      </c>
      <c r="M50" s="52">
        <f>IF(OR(G50="",L50=""),"",IFERROR(G50-L50/1440,""))</f>
        <v/>
      </c>
      <c r="N50" s="52">
        <f>IF(OR(G50="",H50=""),"",IFERROR(G50+H50/1440,""))</f>
        <v/>
      </c>
      <c r="O50" s="14">
        <f>IF(COUNTA(A50:H50,K50,P50,S50)=0,"",IF(OR(I50="",I50=E50),"",IFERROR(INDEX('Rüstmatrix'!$D$5:$D$104,MATCH(I50&amp;"|"&amp;E50,'Rüstmatrix'!$F$5:$F$104,0)),"")))</f>
        <v/>
      </c>
      <c r="P50" s="25" t="n"/>
      <c r="Q50" s="29">
        <f>IF(COUNTA(A50:H50,K50,P50,S50)=0,"",IFERROR(IF(OR(A50="",B50="",C50="",D50="",E50="",F50="",G50="",H50="",P50="",S50=""),"Eingabe fehlt",IF(COUNTIF($D$5:$D$104,D50)&gt;1,"Auftrag doppelt",IF(COUNTIFS($A$5:$A$104,A50,$B$5:$B$104,B50,$C$5:$C$104,C50)&gt;1,"Reihenfolge doppelt",IF(AND(A50&gt;1,I50=""),"Reihenfolge prüfen",IF(AND(I50&lt;&gt;"",I50&lt;&gt;E50,J50=""),"Matrix fehlt",IF(AND(I50&lt;&gt;"",M50&lt;N49),"Zeitkonflikt",IF(K50&gt;'Parameter_Hinweise'!$B$8,"Zuschlag über Grenze",IF(L50&gt;'Parameter_Hinweise'!$B$7,"Rüstzeit über Schwelle",IF(OR(MOD(M50,1)&lt;'Parameter_Hinweise'!$B$5,MOD(N50,1)&gt;'Parameter_Hinweise'!$B$6),"Außerhalb Planzeit","Plausibel"))))))))),"Eingabe prüfen"))</f>
        <v/>
      </c>
      <c r="R50" s="29">
        <f>IF(COUNTA(A50:H50,K50,P50,S50)=0,"",IF(OR(L50="",L50=0),"",IF(O50="","Team fehlt",IFERROR(IF(SUMPRODUCT(($O$5:$O$104=O50)*($M$5:$M$104&lt;G50)*($G$5:$G$104&gt;M50)*(ROW($O$5:$O$104)&lt;&gt;ROW()))&gt;0,"Team doppelt belegt","Frei"),"Eingabe prüfen"))))</f>
        <v/>
      </c>
      <c r="S50" s="20" t="n"/>
    </row>
    <row r="51">
      <c r="A51" s="18" t="n"/>
      <c r="B51" s="46" t="n"/>
      <c r="C51" s="20" t="n"/>
      <c r="D51" s="20" t="n"/>
      <c r="E51" s="20" t="n"/>
      <c r="F51" s="18" t="n"/>
      <c r="G51" s="47" t="n"/>
      <c r="H51" s="48" t="n"/>
      <c r="I51" s="11">
        <f>IF(COUNTA(A51:H51,K51,P51,S51)=0,"",IF(AND(B51=B50,C51=C50,A51=A50+1),E50,""))</f>
        <v/>
      </c>
      <c r="J51" s="49">
        <f>IF(COUNTA(A51:H51,K51,P51,S51)=0,"",IF(I51="",0,IF(I51=E51,0,IFERROR(INDEX('Rüstmatrix'!$C$5:$C$104,MATCH(I51&amp;"|"&amp;E51,'Rüstmatrix'!$F$5:$F$104,0)),""))))</f>
        <v/>
      </c>
      <c r="K51" s="48" t="n"/>
      <c r="L51" s="49">
        <f>IF(COUNTA(A51:H51,K51,P51,S51)=0,"",IF(J51="","",J51+IF(K51="",0,K51)))</f>
        <v/>
      </c>
      <c r="M51" s="50">
        <f>IF(OR(G51="",L51=""),"",IFERROR(G51-L51/1440,""))</f>
        <v/>
      </c>
      <c r="N51" s="50">
        <f>IF(OR(G51="",H51=""),"",IFERROR(G51+H51/1440,""))</f>
        <v/>
      </c>
      <c r="O51" s="11">
        <f>IF(COUNTA(A51:H51,K51,P51,S51)=0,"",IF(OR(I51="",I51=E51),"",IFERROR(INDEX('Rüstmatrix'!$D$5:$D$104,MATCH(I51&amp;"|"&amp;E51,'Rüstmatrix'!$F$5:$F$104,0)),"")))</f>
        <v/>
      </c>
      <c r="P51" s="25" t="n"/>
      <c r="Q51" s="26">
        <f>IF(COUNTA(A51:H51,K51,P51,S51)=0,"",IFERROR(IF(OR(A51="",B51="",C51="",D51="",E51="",F51="",G51="",H51="",P51="",S51=""),"Eingabe fehlt",IF(COUNTIF($D$5:$D$104,D51)&gt;1,"Auftrag doppelt",IF(COUNTIFS($A$5:$A$104,A51,$B$5:$B$104,B51,$C$5:$C$104,C51)&gt;1,"Reihenfolge doppelt",IF(AND(A51&gt;1,I51=""),"Reihenfolge prüfen",IF(AND(I51&lt;&gt;"",I51&lt;&gt;E51,J51=""),"Matrix fehlt",IF(AND(I51&lt;&gt;"",M51&lt;N50),"Zeitkonflikt",IF(K51&gt;'Parameter_Hinweise'!$B$8,"Zuschlag über Grenze",IF(L51&gt;'Parameter_Hinweise'!$B$7,"Rüstzeit über Schwelle",IF(OR(MOD(M51,1)&lt;'Parameter_Hinweise'!$B$5,MOD(N51,1)&gt;'Parameter_Hinweise'!$B$6),"Außerhalb Planzeit","Plausibel"))))))))),"Eingabe prüfen"))</f>
        <v/>
      </c>
      <c r="R51" s="26">
        <f>IF(COUNTA(A51:H51,K51,P51,S51)=0,"",IF(OR(L51="",L51=0),"",IF(O51="","Team fehlt",IFERROR(IF(SUMPRODUCT(($O$5:$O$104=O51)*($M$5:$M$104&lt;G51)*($G$5:$G$104&gt;M51)*(ROW($O$5:$O$104)&lt;&gt;ROW()))&gt;0,"Team doppelt belegt","Frei"),"Eingabe prüfen"))))</f>
        <v/>
      </c>
      <c r="S51" s="20" t="n"/>
    </row>
    <row r="52">
      <c r="A52" s="18" t="n"/>
      <c r="B52" s="46" t="n"/>
      <c r="C52" s="20" t="n"/>
      <c r="D52" s="20" t="n"/>
      <c r="E52" s="20" t="n"/>
      <c r="F52" s="18" t="n"/>
      <c r="G52" s="47" t="n"/>
      <c r="H52" s="48" t="n"/>
      <c r="I52" s="14">
        <f>IF(COUNTA(A52:H52,K52,P52,S52)=0,"",IF(AND(B52=B51,C52=C51,A52=A51+1),E51,""))</f>
        <v/>
      </c>
      <c r="J52" s="51">
        <f>IF(COUNTA(A52:H52,K52,P52,S52)=0,"",IF(I52="",0,IF(I52=E52,0,IFERROR(INDEX('Rüstmatrix'!$C$5:$C$104,MATCH(I52&amp;"|"&amp;E52,'Rüstmatrix'!$F$5:$F$104,0)),""))))</f>
        <v/>
      </c>
      <c r="K52" s="48" t="n"/>
      <c r="L52" s="51">
        <f>IF(COUNTA(A52:H52,K52,P52,S52)=0,"",IF(J52="","",J52+IF(K52="",0,K52)))</f>
        <v/>
      </c>
      <c r="M52" s="52">
        <f>IF(OR(G52="",L52=""),"",IFERROR(G52-L52/1440,""))</f>
        <v/>
      </c>
      <c r="N52" s="52">
        <f>IF(OR(G52="",H52=""),"",IFERROR(G52+H52/1440,""))</f>
        <v/>
      </c>
      <c r="O52" s="14">
        <f>IF(COUNTA(A52:H52,K52,P52,S52)=0,"",IF(OR(I52="",I52=E52),"",IFERROR(INDEX('Rüstmatrix'!$D$5:$D$104,MATCH(I52&amp;"|"&amp;E52,'Rüstmatrix'!$F$5:$F$104,0)),"")))</f>
        <v/>
      </c>
      <c r="P52" s="25" t="n"/>
      <c r="Q52" s="29">
        <f>IF(COUNTA(A52:H52,K52,P52,S52)=0,"",IFERROR(IF(OR(A52="",B52="",C52="",D52="",E52="",F52="",G52="",H52="",P52="",S52=""),"Eingabe fehlt",IF(COUNTIF($D$5:$D$104,D52)&gt;1,"Auftrag doppelt",IF(COUNTIFS($A$5:$A$104,A52,$B$5:$B$104,B52,$C$5:$C$104,C52)&gt;1,"Reihenfolge doppelt",IF(AND(A52&gt;1,I52=""),"Reihenfolge prüfen",IF(AND(I52&lt;&gt;"",I52&lt;&gt;E52,J52=""),"Matrix fehlt",IF(AND(I52&lt;&gt;"",M52&lt;N51),"Zeitkonflikt",IF(K52&gt;'Parameter_Hinweise'!$B$8,"Zuschlag über Grenze",IF(L52&gt;'Parameter_Hinweise'!$B$7,"Rüstzeit über Schwelle",IF(OR(MOD(M52,1)&lt;'Parameter_Hinweise'!$B$5,MOD(N52,1)&gt;'Parameter_Hinweise'!$B$6),"Außerhalb Planzeit","Plausibel"))))))))),"Eingabe prüfen"))</f>
        <v/>
      </c>
      <c r="R52" s="29">
        <f>IF(COUNTA(A52:H52,K52,P52,S52)=0,"",IF(OR(L52="",L52=0),"",IF(O52="","Team fehlt",IFERROR(IF(SUMPRODUCT(($O$5:$O$104=O52)*($M$5:$M$104&lt;G52)*($G$5:$G$104&gt;M52)*(ROW($O$5:$O$104)&lt;&gt;ROW()))&gt;0,"Team doppelt belegt","Frei"),"Eingabe prüfen"))))</f>
        <v/>
      </c>
      <c r="S52" s="20" t="n"/>
    </row>
    <row r="53">
      <c r="A53" s="18" t="n"/>
      <c r="B53" s="46" t="n"/>
      <c r="C53" s="20" t="n"/>
      <c r="D53" s="20" t="n"/>
      <c r="E53" s="20" t="n"/>
      <c r="F53" s="18" t="n"/>
      <c r="G53" s="47" t="n"/>
      <c r="H53" s="48" t="n"/>
      <c r="I53" s="11">
        <f>IF(COUNTA(A53:H53,K53,P53,S53)=0,"",IF(AND(B53=B52,C53=C52,A53=A52+1),E52,""))</f>
        <v/>
      </c>
      <c r="J53" s="49">
        <f>IF(COUNTA(A53:H53,K53,P53,S53)=0,"",IF(I53="",0,IF(I53=E53,0,IFERROR(INDEX('Rüstmatrix'!$C$5:$C$104,MATCH(I53&amp;"|"&amp;E53,'Rüstmatrix'!$F$5:$F$104,0)),""))))</f>
        <v/>
      </c>
      <c r="K53" s="48" t="n"/>
      <c r="L53" s="49">
        <f>IF(COUNTA(A53:H53,K53,P53,S53)=0,"",IF(J53="","",J53+IF(K53="",0,K53)))</f>
        <v/>
      </c>
      <c r="M53" s="50">
        <f>IF(OR(G53="",L53=""),"",IFERROR(G53-L53/1440,""))</f>
        <v/>
      </c>
      <c r="N53" s="50">
        <f>IF(OR(G53="",H53=""),"",IFERROR(G53+H53/1440,""))</f>
        <v/>
      </c>
      <c r="O53" s="11">
        <f>IF(COUNTA(A53:H53,K53,P53,S53)=0,"",IF(OR(I53="",I53=E53),"",IFERROR(INDEX('Rüstmatrix'!$D$5:$D$104,MATCH(I53&amp;"|"&amp;E53,'Rüstmatrix'!$F$5:$F$104,0)),"")))</f>
        <v/>
      </c>
      <c r="P53" s="25" t="n"/>
      <c r="Q53" s="26">
        <f>IF(COUNTA(A53:H53,K53,P53,S53)=0,"",IFERROR(IF(OR(A53="",B53="",C53="",D53="",E53="",F53="",G53="",H53="",P53="",S53=""),"Eingabe fehlt",IF(COUNTIF($D$5:$D$104,D53)&gt;1,"Auftrag doppelt",IF(COUNTIFS($A$5:$A$104,A53,$B$5:$B$104,B53,$C$5:$C$104,C53)&gt;1,"Reihenfolge doppelt",IF(AND(A53&gt;1,I53=""),"Reihenfolge prüfen",IF(AND(I53&lt;&gt;"",I53&lt;&gt;E53,J53=""),"Matrix fehlt",IF(AND(I53&lt;&gt;"",M53&lt;N52),"Zeitkonflikt",IF(K53&gt;'Parameter_Hinweise'!$B$8,"Zuschlag über Grenze",IF(L53&gt;'Parameter_Hinweise'!$B$7,"Rüstzeit über Schwelle",IF(OR(MOD(M53,1)&lt;'Parameter_Hinweise'!$B$5,MOD(N53,1)&gt;'Parameter_Hinweise'!$B$6),"Außerhalb Planzeit","Plausibel"))))))))),"Eingabe prüfen"))</f>
        <v/>
      </c>
      <c r="R53" s="26">
        <f>IF(COUNTA(A53:H53,K53,P53,S53)=0,"",IF(OR(L53="",L53=0),"",IF(O53="","Team fehlt",IFERROR(IF(SUMPRODUCT(($O$5:$O$104=O53)*($M$5:$M$104&lt;G53)*($G$5:$G$104&gt;M53)*(ROW($O$5:$O$104)&lt;&gt;ROW()))&gt;0,"Team doppelt belegt","Frei"),"Eingabe prüfen"))))</f>
        <v/>
      </c>
      <c r="S53" s="20" t="n"/>
    </row>
    <row r="54">
      <c r="A54" s="18" t="n"/>
      <c r="B54" s="46" t="n"/>
      <c r="C54" s="20" t="n"/>
      <c r="D54" s="20" t="n"/>
      <c r="E54" s="20" t="n"/>
      <c r="F54" s="18" t="n"/>
      <c r="G54" s="47" t="n"/>
      <c r="H54" s="48" t="n"/>
      <c r="I54" s="14">
        <f>IF(COUNTA(A54:H54,K54,P54,S54)=0,"",IF(AND(B54=B53,C54=C53,A54=A53+1),E53,""))</f>
        <v/>
      </c>
      <c r="J54" s="51">
        <f>IF(COUNTA(A54:H54,K54,P54,S54)=0,"",IF(I54="",0,IF(I54=E54,0,IFERROR(INDEX('Rüstmatrix'!$C$5:$C$104,MATCH(I54&amp;"|"&amp;E54,'Rüstmatrix'!$F$5:$F$104,0)),""))))</f>
        <v/>
      </c>
      <c r="K54" s="48" t="n"/>
      <c r="L54" s="51">
        <f>IF(COUNTA(A54:H54,K54,P54,S54)=0,"",IF(J54="","",J54+IF(K54="",0,K54)))</f>
        <v/>
      </c>
      <c r="M54" s="52">
        <f>IF(OR(G54="",L54=""),"",IFERROR(G54-L54/1440,""))</f>
        <v/>
      </c>
      <c r="N54" s="52">
        <f>IF(OR(G54="",H54=""),"",IFERROR(G54+H54/1440,""))</f>
        <v/>
      </c>
      <c r="O54" s="14">
        <f>IF(COUNTA(A54:H54,K54,P54,S54)=0,"",IF(OR(I54="",I54=E54),"",IFERROR(INDEX('Rüstmatrix'!$D$5:$D$104,MATCH(I54&amp;"|"&amp;E54,'Rüstmatrix'!$F$5:$F$104,0)),"")))</f>
        <v/>
      </c>
      <c r="P54" s="25" t="n"/>
      <c r="Q54" s="29">
        <f>IF(COUNTA(A54:H54,K54,P54,S54)=0,"",IFERROR(IF(OR(A54="",B54="",C54="",D54="",E54="",F54="",G54="",H54="",P54="",S54=""),"Eingabe fehlt",IF(COUNTIF($D$5:$D$104,D54)&gt;1,"Auftrag doppelt",IF(COUNTIFS($A$5:$A$104,A54,$B$5:$B$104,B54,$C$5:$C$104,C54)&gt;1,"Reihenfolge doppelt",IF(AND(A54&gt;1,I54=""),"Reihenfolge prüfen",IF(AND(I54&lt;&gt;"",I54&lt;&gt;E54,J54=""),"Matrix fehlt",IF(AND(I54&lt;&gt;"",M54&lt;N53),"Zeitkonflikt",IF(K54&gt;'Parameter_Hinweise'!$B$8,"Zuschlag über Grenze",IF(L54&gt;'Parameter_Hinweise'!$B$7,"Rüstzeit über Schwelle",IF(OR(MOD(M54,1)&lt;'Parameter_Hinweise'!$B$5,MOD(N54,1)&gt;'Parameter_Hinweise'!$B$6),"Außerhalb Planzeit","Plausibel"))))))))),"Eingabe prüfen"))</f>
        <v/>
      </c>
      <c r="R54" s="29">
        <f>IF(COUNTA(A54:H54,K54,P54,S54)=0,"",IF(OR(L54="",L54=0),"",IF(O54="","Team fehlt",IFERROR(IF(SUMPRODUCT(($O$5:$O$104=O54)*($M$5:$M$104&lt;G54)*($G$5:$G$104&gt;M54)*(ROW($O$5:$O$104)&lt;&gt;ROW()))&gt;0,"Team doppelt belegt","Frei"),"Eingabe prüfen"))))</f>
        <v/>
      </c>
      <c r="S54" s="20" t="n"/>
    </row>
    <row r="55">
      <c r="A55" s="18" t="n"/>
      <c r="B55" s="46" t="n"/>
      <c r="C55" s="20" t="n"/>
      <c r="D55" s="20" t="n"/>
      <c r="E55" s="20" t="n"/>
      <c r="F55" s="18" t="n"/>
      <c r="G55" s="47" t="n"/>
      <c r="H55" s="48" t="n"/>
      <c r="I55" s="11">
        <f>IF(COUNTA(A55:H55,K55,P55,S55)=0,"",IF(AND(B55=B54,C55=C54,A55=A54+1),E54,""))</f>
        <v/>
      </c>
      <c r="J55" s="49">
        <f>IF(COUNTA(A55:H55,K55,P55,S55)=0,"",IF(I55="",0,IF(I55=E55,0,IFERROR(INDEX('Rüstmatrix'!$C$5:$C$104,MATCH(I55&amp;"|"&amp;E55,'Rüstmatrix'!$F$5:$F$104,0)),""))))</f>
        <v/>
      </c>
      <c r="K55" s="48" t="n"/>
      <c r="L55" s="49">
        <f>IF(COUNTA(A55:H55,K55,P55,S55)=0,"",IF(J55="","",J55+IF(K55="",0,K55)))</f>
        <v/>
      </c>
      <c r="M55" s="50">
        <f>IF(OR(G55="",L55=""),"",IFERROR(G55-L55/1440,""))</f>
        <v/>
      </c>
      <c r="N55" s="50">
        <f>IF(OR(G55="",H55=""),"",IFERROR(G55+H55/1440,""))</f>
        <v/>
      </c>
      <c r="O55" s="11">
        <f>IF(COUNTA(A55:H55,K55,P55,S55)=0,"",IF(OR(I55="",I55=E55),"",IFERROR(INDEX('Rüstmatrix'!$D$5:$D$104,MATCH(I55&amp;"|"&amp;E55,'Rüstmatrix'!$F$5:$F$104,0)),"")))</f>
        <v/>
      </c>
      <c r="P55" s="25" t="n"/>
      <c r="Q55" s="26">
        <f>IF(COUNTA(A55:H55,K55,P55,S55)=0,"",IFERROR(IF(OR(A55="",B55="",C55="",D55="",E55="",F55="",G55="",H55="",P55="",S55=""),"Eingabe fehlt",IF(COUNTIF($D$5:$D$104,D55)&gt;1,"Auftrag doppelt",IF(COUNTIFS($A$5:$A$104,A55,$B$5:$B$104,B55,$C$5:$C$104,C55)&gt;1,"Reihenfolge doppelt",IF(AND(A55&gt;1,I55=""),"Reihenfolge prüfen",IF(AND(I55&lt;&gt;"",I55&lt;&gt;E55,J55=""),"Matrix fehlt",IF(AND(I55&lt;&gt;"",M55&lt;N54),"Zeitkonflikt",IF(K55&gt;'Parameter_Hinweise'!$B$8,"Zuschlag über Grenze",IF(L55&gt;'Parameter_Hinweise'!$B$7,"Rüstzeit über Schwelle",IF(OR(MOD(M55,1)&lt;'Parameter_Hinweise'!$B$5,MOD(N55,1)&gt;'Parameter_Hinweise'!$B$6),"Außerhalb Planzeit","Plausibel"))))))))),"Eingabe prüfen"))</f>
        <v/>
      </c>
      <c r="R55" s="26">
        <f>IF(COUNTA(A55:H55,K55,P55,S55)=0,"",IF(OR(L55="",L55=0),"",IF(O55="","Team fehlt",IFERROR(IF(SUMPRODUCT(($O$5:$O$104=O55)*($M$5:$M$104&lt;G55)*($G$5:$G$104&gt;M55)*(ROW($O$5:$O$104)&lt;&gt;ROW()))&gt;0,"Team doppelt belegt","Frei"),"Eingabe prüfen"))))</f>
        <v/>
      </c>
      <c r="S55" s="20" t="n"/>
    </row>
    <row r="56">
      <c r="A56" s="18" t="n"/>
      <c r="B56" s="46" t="n"/>
      <c r="C56" s="20" t="n"/>
      <c r="D56" s="20" t="n"/>
      <c r="E56" s="20" t="n"/>
      <c r="F56" s="18" t="n"/>
      <c r="G56" s="47" t="n"/>
      <c r="H56" s="48" t="n"/>
      <c r="I56" s="14">
        <f>IF(COUNTA(A56:H56,K56,P56,S56)=0,"",IF(AND(B56=B55,C56=C55,A56=A55+1),E55,""))</f>
        <v/>
      </c>
      <c r="J56" s="51">
        <f>IF(COUNTA(A56:H56,K56,P56,S56)=0,"",IF(I56="",0,IF(I56=E56,0,IFERROR(INDEX('Rüstmatrix'!$C$5:$C$104,MATCH(I56&amp;"|"&amp;E56,'Rüstmatrix'!$F$5:$F$104,0)),""))))</f>
        <v/>
      </c>
      <c r="K56" s="48" t="n"/>
      <c r="L56" s="51">
        <f>IF(COUNTA(A56:H56,K56,P56,S56)=0,"",IF(J56="","",J56+IF(K56="",0,K56)))</f>
        <v/>
      </c>
      <c r="M56" s="52">
        <f>IF(OR(G56="",L56=""),"",IFERROR(G56-L56/1440,""))</f>
        <v/>
      </c>
      <c r="N56" s="52">
        <f>IF(OR(G56="",H56=""),"",IFERROR(G56+H56/1440,""))</f>
        <v/>
      </c>
      <c r="O56" s="14">
        <f>IF(COUNTA(A56:H56,K56,P56,S56)=0,"",IF(OR(I56="",I56=E56),"",IFERROR(INDEX('Rüstmatrix'!$D$5:$D$104,MATCH(I56&amp;"|"&amp;E56,'Rüstmatrix'!$F$5:$F$104,0)),"")))</f>
        <v/>
      </c>
      <c r="P56" s="25" t="n"/>
      <c r="Q56" s="29">
        <f>IF(COUNTA(A56:H56,K56,P56,S56)=0,"",IFERROR(IF(OR(A56="",B56="",C56="",D56="",E56="",F56="",G56="",H56="",P56="",S56=""),"Eingabe fehlt",IF(COUNTIF($D$5:$D$104,D56)&gt;1,"Auftrag doppelt",IF(COUNTIFS($A$5:$A$104,A56,$B$5:$B$104,B56,$C$5:$C$104,C56)&gt;1,"Reihenfolge doppelt",IF(AND(A56&gt;1,I56=""),"Reihenfolge prüfen",IF(AND(I56&lt;&gt;"",I56&lt;&gt;E56,J56=""),"Matrix fehlt",IF(AND(I56&lt;&gt;"",M56&lt;N55),"Zeitkonflikt",IF(K56&gt;'Parameter_Hinweise'!$B$8,"Zuschlag über Grenze",IF(L56&gt;'Parameter_Hinweise'!$B$7,"Rüstzeit über Schwelle",IF(OR(MOD(M56,1)&lt;'Parameter_Hinweise'!$B$5,MOD(N56,1)&gt;'Parameter_Hinweise'!$B$6),"Außerhalb Planzeit","Plausibel"))))))))),"Eingabe prüfen"))</f>
        <v/>
      </c>
      <c r="R56" s="29">
        <f>IF(COUNTA(A56:H56,K56,P56,S56)=0,"",IF(OR(L56="",L56=0),"",IF(O56="","Team fehlt",IFERROR(IF(SUMPRODUCT(($O$5:$O$104=O56)*($M$5:$M$104&lt;G56)*($G$5:$G$104&gt;M56)*(ROW($O$5:$O$104)&lt;&gt;ROW()))&gt;0,"Team doppelt belegt","Frei"),"Eingabe prüfen"))))</f>
        <v/>
      </c>
      <c r="S56" s="20" t="n"/>
    </row>
    <row r="57">
      <c r="A57" s="18" t="n"/>
      <c r="B57" s="46" t="n"/>
      <c r="C57" s="20" t="n"/>
      <c r="D57" s="20" t="n"/>
      <c r="E57" s="20" t="n"/>
      <c r="F57" s="18" t="n"/>
      <c r="G57" s="47" t="n"/>
      <c r="H57" s="48" t="n"/>
      <c r="I57" s="11">
        <f>IF(COUNTA(A57:H57,K57,P57,S57)=0,"",IF(AND(B57=B56,C57=C56,A57=A56+1),E56,""))</f>
        <v/>
      </c>
      <c r="J57" s="49">
        <f>IF(COUNTA(A57:H57,K57,P57,S57)=0,"",IF(I57="",0,IF(I57=E57,0,IFERROR(INDEX('Rüstmatrix'!$C$5:$C$104,MATCH(I57&amp;"|"&amp;E57,'Rüstmatrix'!$F$5:$F$104,0)),""))))</f>
        <v/>
      </c>
      <c r="K57" s="48" t="n"/>
      <c r="L57" s="49">
        <f>IF(COUNTA(A57:H57,K57,P57,S57)=0,"",IF(J57="","",J57+IF(K57="",0,K57)))</f>
        <v/>
      </c>
      <c r="M57" s="50">
        <f>IF(OR(G57="",L57=""),"",IFERROR(G57-L57/1440,""))</f>
        <v/>
      </c>
      <c r="N57" s="50">
        <f>IF(OR(G57="",H57=""),"",IFERROR(G57+H57/1440,""))</f>
        <v/>
      </c>
      <c r="O57" s="11">
        <f>IF(COUNTA(A57:H57,K57,P57,S57)=0,"",IF(OR(I57="",I57=E57),"",IFERROR(INDEX('Rüstmatrix'!$D$5:$D$104,MATCH(I57&amp;"|"&amp;E57,'Rüstmatrix'!$F$5:$F$104,0)),"")))</f>
        <v/>
      </c>
      <c r="P57" s="25" t="n"/>
      <c r="Q57" s="26">
        <f>IF(COUNTA(A57:H57,K57,P57,S57)=0,"",IFERROR(IF(OR(A57="",B57="",C57="",D57="",E57="",F57="",G57="",H57="",P57="",S57=""),"Eingabe fehlt",IF(COUNTIF($D$5:$D$104,D57)&gt;1,"Auftrag doppelt",IF(COUNTIFS($A$5:$A$104,A57,$B$5:$B$104,B57,$C$5:$C$104,C57)&gt;1,"Reihenfolge doppelt",IF(AND(A57&gt;1,I57=""),"Reihenfolge prüfen",IF(AND(I57&lt;&gt;"",I57&lt;&gt;E57,J57=""),"Matrix fehlt",IF(AND(I57&lt;&gt;"",M57&lt;N56),"Zeitkonflikt",IF(K57&gt;'Parameter_Hinweise'!$B$8,"Zuschlag über Grenze",IF(L57&gt;'Parameter_Hinweise'!$B$7,"Rüstzeit über Schwelle",IF(OR(MOD(M57,1)&lt;'Parameter_Hinweise'!$B$5,MOD(N57,1)&gt;'Parameter_Hinweise'!$B$6),"Außerhalb Planzeit","Plausibel"))))))))),"Eingabe prüfen"))</f>
        <v/>
      </c>
      <c r="R57" s="26">
        <f>IF(COUNTA(A57:H57,K57,P57,S57)=0,"",IF(OR(L57="",L57=0),"",IF(O57="","Team fehlt",IFERROR(IF(SUMPRODUCT(($O$5:$O$104=O57)*($M$5:$M$104&lt;G57)*($G$5:$G$104&gt;M57)*(ROW($O$5:$O$104)&lt;&gt;ROW()))&gt;0,"Team doppelt belegt","Frei"),"Eingabe prüfen"))))</f>
        <v/>
      </c>
      <c r="S57" s="20" t="n"/>
    </row>
    <row r="58">
      <c r="A58" s="18" t="n"/>
      <c r="B58" s="46" t="n"/>
      <c r="C58" s="20" t="n"/>
      <c r="D58" s="20" t="n"/>
      <c r="E58" s="20" t="n"/>
      <c r="F58" s="18" t="n"/>
      <c r="G58" s="47" t="n"/>
      <c r="H58" s="48" t="n"/>
      <c r="I58" s="14">
        <f>IF(COUNTA(A58:H58,K58,P58,S58)=0,"",IF(AND(B58=B57,C58=C57,A58=A57+1),E57,""))</f>
        <v/>
      </c>
      <c r="J58" s="51">
        <f>IF(COUNTA(A58:H58,K58,P58,S58)=0,"",IF(I58="",0,IF(I58=E58,0,IFERROR(INDEX('Rüstmatrix'!$C$5:$C$104,MATCH(I58&amp;"|"&amp;E58,'Rüstmatrix'!$F$5:$F$104,0)),""))))</f>
        <v/>
      </c>
      <c r="K58" s="48" t="n"/>
      <c r="L58" s="51">
        <f>IF(COUNTA(A58:H58,K58,P58,S58)=0,"",IF(J58="","",J58+IF(K58="",0,K58)))</f>
        <v/>
      </c>
      <c r="M58" s="52">
        <f>IF(OR(G58="",L58=""),"",IFERROR(G58-L58/1440,""))</f>
        <v/>
      </c>
      <c r="N58" s="52">
        <f>IF(OR(G58="",H58=""),"",IFERROR(G58+H58/1440,""))</f>
        <v/>
      </c>
      <c r="O58" s="14">
        <f>IF(COUNTA(A58:H58,K58,P58,S58)=0,"",IF(OR(I58="",I58=E58),"",IFERROR(INDEX('Rüstmatrix'!$D$5:$D$104,MATCH(I58&amp;"|"&amp;E58,'Rüstmatrix'!$F$5:$F$104,0)),"")))</f>
        <v/>
      </c>
      <c r="P58" s="25" t="n"/>
      <c r="Q58" s="29">
        <f>IF(COUNTA(A58:H58,K58,P58,S58)=0,"",IFERROR(IF(OR(A58="",B58="",C58="",D58="",E58="",F58="",G58="",H58="",P58="",S58=""),"Eingabe fehlt",IF(COUNTIF($D$5:$D$104,D58)&gt;1,"Auftrag doppelt",IF(COUNTIFS($A$5:$A$104,A58,$B$5:$B$104,B58,$C$5:$C$104,C58)&gt;1,"Reihenfolge doppelt",IF(AND(A58&gt;1,I58=""),"Reihenfolge prüfen",IF(AND(I58&lt;&gt;"",I58&lt;&gt;E58,J58=""),"Matrix fehlt",IF(AND(I58&lt;&gt;"",M58&lt;N57),"Zeitkonflikt",IF(K58&gt;'Parameter_Hinweise'!$B$8,"Zuschlag über Grenze",IF(L58&gt;'Parameter_Hinweise'!$B$7,"Rüstzeit über Schwelle",IF(OR(MOD(M58,1)&lt;'Parameter_Hinweise'!$B$5,MOD(N58,1)&gt;'Parameter_Hinweise'!$B$6),"Außerhalb Planzeit","Plausibel"))))))))),"Eingabe prüfen"))</f>
        <v/>
      </c>
      <c r="R58" s="29">
        <f>IF(COUNTA(A58:H58,K58,P58,S58)=0,"",IF(OR(L58="",L58=0),"",IF(O58="","Team fehlt",IFERROR(IF(SUMPRODUCT(($O$5:$O$104=O58)*($M$5:$M$104&lt;G58)*($G$5:$G$104&gt;M58)*(ROW($O$5:$O$104)&lt;&gt;ROW()))&gt;0,"Team doppelt belegt","Frei"),"Eingabe prüfen"))))</f>
        <v/>
      </c>
      <c r="S58" s="20" t="n"/>
    </row>
    <row r="59">
      <c r="A59" s="18" t="n"/>
      <c r="B59" s="46" t="n"/>
      <c r="C59" s="20" t="n"/>
      <c r="D59" s="20" t="n"/>
      <c r="E59" s="20" t="n"/>
      <c r="F59" s="18" t="n"/>
      <c r="G59" s="47" t="n"/>
      <c r="H59" s="48" t="n"/>
      <c r="I59" s="11">
        <f>IF(COUNTA(A59:H59,K59,P59,S59)=0,"",IF(AND(B59=B58,C59=C58,A59=A58+1),E58,""))</f>
        <v/>
      </c>
      <c r="J59" s="49">
        <f>IF(COUNTA(A59:H59,K59,P59,S59)=0,"",IF(I59="",0,IF(I59=E59,0,IFERROR(INDEX('Rüstmatrix'!$C$5:$C$104,MATCH(I59&amp;"|"&amp;E59,'Rüstmatrix'!$F$5:$F$104,0)),""))))</f>
        <v/>
      </c>
      <c r="K59" s="48" t="n"/>
      <c r="L59" s="49">
        <f>IF(COUNTA(A59:H59,K59,P59,S59)=0,"",IF(J59="","",J59+IF(K59="",0,K59)))</f>
        <v/>
      </c>
      <c r="M59" s="50">
        <f>IF(OR(G59="",L59=""),"",IFERROR(G59-L59/1440,""))</f>
        <v/>
      </c>
      <c r="N59" s="50">
        <f>IF(OR(G59="",H59=""),"",IFERROR(G59+H59/1440,""))</f>
        <v/>
      </c>
      <c r="O59" s="11">
        <f>IF(COUNTA(A59:H59,K59,P59,S59)=0,"",IF(OR(I59="",I59=E59),"",IFERROR(INDEX('Rüstmatrix'!$D$5:$D$104,MATCH(I59&amp;"|"&amp;E59,'Rüstmatrix'!$F$5:$F$104,0)),"")))</f>
        <v/>
      </c>
      <c r="P59" s="25" t="n"/>
      <c r="Q59" s="26">
        <f>IF(COUNTA(A59:H59,K59,P59,S59)=0,"",IFERROR(IF(OR(A59="",B59="",C59="",D59="",E59="",F59="",G59="",H59="",P59="",S59=""),"Eingabe fehlt",IF(COUNTIF($D$5:$D$104,D59)&gt;1,"Auftrag doppelt",IF(COUNTIFS($A$5:$A$104,A59,$B$5:$B$104,B59,$C$5:$C$104,C59)&gt;1,"Reihenfolge doppelt",IF(AND(A59&gt;1,I59=""),"Reihenfolge prüfen",IF(AND(I59&lt;&gt;"",I59&lt;&gt;E59,J59=""),"Matrix fehlt",IF(AND(I59&lt;&gt;"",M59&lt;N58),"Zeitkonflikt",IF(K59&gt;'Parameter_Hinweise'!$B$8,"Zuschlag über Grenze",IF(L59&gt;'Parameter_Hinweise'!$B$7,"Rüstzeit über Schwelle",IF(OR(MOD(M59,1)&lt;'Parameter_Hinweise'!$B$5,MOD(N59,1)&gt;'Parameter_Hinweise'!$B$6),"Außerhalb Planzeit","Plausibel"))))))))),"Eingabe prüfen"))</f>
        <v/>
      </c>
      <c r="R59" s="26">
        <f>IF(COUNTA(A59:H59,K59,P59,S59)=0,"",IF(OR(L59="",L59=0),"",IF(O59="","Team fehlt",IFERROR(IF(SUMPRODUCT(($O$5:$O$104=O59)*($M$5:$M$104&lt;G59)*($G$5:$G$104&gt;M59)*(ROW($O$5:$O$104)&lt;&gt;ROW()))&gt;0,"Team doppelt belegt","Frei"),"Eingabe prüfen"))))</f>
        <v/>
      </c>
      <c r="S59" s="20" t="n"/>
    </row>
    <row r="60">
      <c r="A60" s="18" t="n"/>
      <c r="B60" s="46" t="n"/>
      <c r="C60" s="20" t="n"/>
      <c r="D60" s="20" t="n"/>
      <c r="E60" s="20" t="n"/>
      <c r="F60" s="18" t="n"/>
      <c r="G60" s="47" t="n"/>
      <c r="H60" s="48" t="n"/>
      <c r="I60" s="14">
        <f>IF(COUNTA(A60:H60,K60,P60,S60)=0,"",IF(AND(B60=B59,C60=C59,A60=A59+1),E59,""))</f>
        <v/>
      </c>
      <c r="J60" s="51">
        <f>IF(COUNTA(A60:H60,K60,P60,S60)=0,"",IF(I60="",0,IF(I60=E60,0,IFERROR(INDEX('Rüstmatrix'!$C$5:$C$104,MATCH(I60&amp;"|"&amp;E60,'Rüstmatrix'!$F$5:$F$104,0)),""))))</f>
        <v/>
      </c>
      <c r="K60" s="48" t="n"/>
      <c r="L60" s="51">
        <f>IF(COUNTA(A60:H60,K60,P60,S60)=0,"",IF(J60="","",J60+IF(K60="",0,K60)))</f>
        <v/>
      </c>
      <c r="M60" s="52">
        <f>IF(OR(G60="",L60=""),"",IFERROR(G60-L60/1440,""))</f>
        <v/>
      </c>
      <c r="N60" s="52">
        <f>IF(OR(G60="",H60=""),"",IFERROR(G60+H60/1440,""))</f>
        <v/>
      </c>
      <c r="O60" s="14">
        <f>IF(COUNTA(A60:H60,K60,P60,S60)=0,"",IF(OR(I60="",I60=E60),"",IFERROR(INDEX('Rüstmatrix'!$D$5:$D$104,MATCH(I60&amp;"|"&amp;E60,'Rüstmatrix'!$F$5:$F$104,0)),"")))</f>
        <v/>
      </c>
      <c r="P60" s="25" t="n"/>
      <c r="Q60" s="29">
        <f>IF(COUNTA(A60:H60,K60,P60,S60)=0,"",IFERROR(IF(OR(A60="",B60="",C60="",D60="",E60="",F60="",G60="",H60="",P60="",S60=""),"Eingabe fehlt",IF(COUNTIF($D$5:$D$104,D60)&gt;1,"Auftrag doppelt",IF(COUNTIFS($A$5:$A$104,A60,$B$5:$B$104,B60,$C$5:$C$104,C60)&gt;1,"Reihenfolge doppelt",IF(AND(A60&gt;1,I60=""),"Reihenfolge prüfen",IF(AND(I60&lt;&gt;"",I60&lt;&gt;E60,J60=""),"Matrix fehlt",IF(AND(I60&lt;&gt;"",M60&lt;N59),"Zeitkonflikt",IF(K60&gt;'Parameter_Hinweise'!$B$8,"Zuschlag über Grenze",IF(L60&gt;'Parameter_Hinweise'!$B$7,"Rüstzeit über Schwelle",IF(OR(MOD(M60,1)&lt;'Parameter_Hinweise'!$B$5,MOD(N60,1)&gt;'Parameter_Hinweise'!$B$6),"Außerhalb Planzeit","Plausibel"))))))))),"Eingabe prüfen"))</f>
        <v/>
      </c>
      <c r="R60" s="29">
        <f>IF(COUNTA(A60:H60,K60,P60,S60)=0,"",IF(OR(L60="",L60=0),"",IF(O60="","Team fehlt",IFERROR(IF(SUMPRODUCT(($O$5:$O$104=O60)*($M$5:$M$104&lt;G60)*($G$5:$G$104&gt;M60)*(ROW($O$5:$O$104)&lt;&gt;ROW()))&gt;0,"Team doppelt belegt","Frei"),"Eingabe prüfen"))))</f>
        <v/>
      </c>
      <c r="S60" s="20" t="n"/>
    </row>
    <row r="61">
      <c r="A61" s="18" t="n"/>
      <c r="B61" s="46" t="n"/>
      <c r="C61" s="20" t="n"/>
      <c r="D61" s="20" t="n"/>
      <c r="E61" s="20" t="n"/>
      <c r="F61" s="18" t="n"/>
      <c r="G61" s="47" t="n"/>
      <c r="H61" s="48" t="n"/>
      <c r="I61" s="11">
        <f>IF(COUNTA(A61:H61,K61,P61,S61)=0,"",IF(AND(B61=B60,C61=C60,A61=A60+1),E60,""))</f>
        <v/>
      </c>
      <c r="J61" s="49">
        <f>IF(COUNTA(A61:H61,K61,P61,S61)=0,"",IF(I61="",0,IF(I61=E61,0,IFERROR(INDEX('Rüstmatrix'!$C$5:$C$104,MATCH(I61&amp;"|"&amp;E61,'Rüstmatrix'!$F$5:$F$104,0)),""))))</f>
        <v/>
      </c>
      <c r="K61" s="48" t="n"/>
      <c r="L61" s="49">
        <f>IF(COUNTA(A61:H61,K61,P61,S61)=0,"",IF(J61="","",J61+IF(K61="",0,K61)))</f>
        <v/>
      </c>
      <c r="M61" s="50">
        <f>IF(OR(G61="",L61=""),"",IFERROR(G61-L61/1440,""))</f>
        <v/>
      </c>
      <c r="N61" s="50">
        <f>IF(OR(G61="",H61=""),"",IFERROR(G61+H61/1440,""))</f>
        <v/>
      </c>
      <c r="O61" s="11">
        <f>IF(COUNTA(A61:H61,K61,P61,S61)=0,"",IF(OR(I61="",I61=E61),"",IFERROR(INDEX('Rüstmatrix'!$D$5:$D$104,MATCH(I61&amp;"|"&amp;E61,'Rüstmatrix'!$F$5:$F$104,0)),"")))</f>
        <v/>
      </c>
      <c r="P61" s="25" t="n"/>
      <c r="Q61" s="26">
        <f>IF(COUNTA(A61:H61,K61,P61,S61)=0,"",IFERROR(IF(OR(A61="",B61="",C61="",D61="",E61="",F61="",G61="",H61="",P61="",S61=""),"Eingabe fehlt",IF(COUNTIF($D$5:$D$104,D61)&gt;1,"Auftrag doppelt",IF(COUNTIFS($A$5:$A$104,A61,$B$5:$B$104,B61,$C$5:$C$104,C61)&gt;1,"Reihenfolge doppelt",IF(AND(A61&gt;1,I61=""),"Reihenfolge prüfen",IF(AND(I61&lt;&gt;"",I61&lt;&gt;E61,J61=""),"Matrix fehlt",IF(AND(I61&lt;&gt;"",M61&lt;N60),"Zeitkonflikt",IF(K61&gt;'Parameter_Hinweise'!$B$8,"Zuschlag über Grenze",IF(L61&gt;'Parameter_Hinweise'!$B$7,"Rüstzeit über Schwelle",IF(OR(MOD(M61,1)&lt;'Parameter_Hinweise'!$B$5,MOD(N61,1)&gt;'Parameter_Hinweise'!$B$6),"Außerhalb Planzeit","Plausibel"))))))))),"Eingabe prüfen"))</f>
        <v/>
      </c>
      <c r="R61" s="26">
        <f>IF(COUNTA(A61:H61,K61,P61,S61)=0,"",IF(OR(L61="",L61=0),"",IF(O61="","Team fehlt",IFERROR(IF(SUMPRODUCT(($O$5:$O$104=O61)*($M$5:$M$104&lt;G61)*($G$5:$G$104&gt;M61)*(ROW($O$5:$O$104)&lt;&gt;ROW()))&gt;0,"Team doppelt belegt","Frei"),"Eingabe prüfen"))))</f>
        <v/>
      </c>
      <c r="S61" s="20" t="n"/>
    </row>
    <row r="62">
      <c r="A62" s="18" t="n"/>
      <c r="B62" s="46" t="n"/>
      <c r="C62" s="20" t="n"/>
      <c r="D62" s="20" t="n"/>
      <c r="E62" s="20" t="n"/>
      <c r="F62" s="18" t="n"/>
      <c r="G62" s="47" t="n"/>
      <c r="H62" s="48" t="n"/>
      <c r="I62" s="14">
        <f>IF(COUNTA(A62:H62,K62,P62,S62)=0,"",IF(AND(B62=B61,C62=C61,A62=A61+1),E61,""))</f>
        <v/>
      </c>
      <c r="J62" s="51">
        <f>IF(COUNTA(A62:H62,K62,P62,S62)=0,"",IF(I62="",0,IF(I62=E62,0,IFERROR(INDEX('Rüstmatrix'!$C$5:$C$104,MATCH(I62&amp;"|"&amp;E62,'Rüstmatrix'!$F$5:$F$104,0)),""))))</f>
        <v/>
      </c>
      <c r="K62" s="48" t="n"/>
      <c r="L62" s="51">
        <f>IF(COUNTA(A62:H62,K62,P62,S62)=0,"",IF(J62="","",J62+IF(K62="",0,K62)))</f>
        <v/>
      </c>
      <c r="M62" s="52">
        <f>IF(OR(G62="",L62=""),"",IFERROR(G62-L62/1440,""))</f>
        <v/>
      </c>
      <c r="N62" s="52">
        <f>IF(OR(G62="",H62=""),"",IFERROR(G62+H62/1440,""))</f>
        <v/>
      </c>
      <c r="O62" s="14">
        <f>IF(COUNTA(A62:H62,K62,P62,S62)=0,"",IF(OR(I62="",I62=E62),"",IFERROR(INDEX('Rüstmatrix'!$D$5:$D$104,MATCH(I62&amp;"|"&amp;E62,'Rüstmatrix'!$F$5:$F$104,0)),"")))</f>
        <v/>
      </c>
      <c r="P62" s="25" t="n"/>
      <c r="Q62" s="29">
        <f>IF(COUNTA(A62:H62,K62,P62,S62)=0,"",IFERROR(IF(OR(A62="",B62="",C62="",D62="",E62="",F62="",G62="",H62="",P62="",S62=""),"Eingabe fehlt",IF(COUNTIF($D$5:$D$104,D62)&gt;1,"Auftrag doppelt",IF(COUNTIFS($A$5:$A$104,A62,$B$5:$B$104,B62,$C$5:$C$104,C62)&gt;1,"Reihenfolge doppelt",IF(AND(A62&gt;1,I62=""),"Reihenfolge prüfen",IF(AND(I62&lt;&gt;"",I62&lt;&gt;E62,J62=""),"Matrix fehlt",IF(AND(I62&lt;&gt;"",M62&lt;N61),"Zeitkonflikt",IF(K62&gt;'Parameter_Hinweise'!$B$8,"Zuschlag über Grenze",IF(L62&gt;'Parameter_Hinweise'!$B$7,"Rüstzeit über Schwelle",IF(OR(MOD(M62,1)&lt;'Parameter_Hinweise'!$B$5,MOD(N62,1)&gt;'Parameter_Hinweise'!$B$6),"Außerhalb Planzeit","Plausibel"))))))))),"Eingabe prüfen"))</f>
        <v/>
      </c>
      <c r="R62" s="29">
        <f>IF(COUNTA(A62:H62,K62,P62,S62)=0,"",IF(OR(L62="",L62=0),"",IF(O62="","Team fehlt",IFERROR(IF(SUMPRODUCT(($O$5:$O$104=O62)*($M$5:$M$104&lt;G62)*($G$5:$G$104&gt;M62)*(ROW($O$5:$O$104)&lt;&gt;ROW()))&gt;0,"Team doppelt belegt","Frei"),"Eingabe prüfen"))))</f>
        <v/>
      </c>
      <c r="S62" s="20" t="n"/>
    </row>
    <row r="63">
      <c r="A63" s="18" t="n"/>
      <c r="B63" s="46" t="n"/>
      <c r="C63" s="20" t="n"/>
      <c r="D63" s="20" t="n"/>
      <c r="E63" s="20" t="n"/>
      <c r="F63" s="18" t="n"/>
      <c r="G63" s="47" t="n"/>
      <c r="H63" s="48" t="n"/>
      <c r="I63" s="11">
        <f>IF(COUNTA(A63:H63,K63,P63,S63)=0,"",IF(AND(B63=B62,C63=C62,A63=A62+1),E62,""))</f>
        <v/>
      </c>
      <c r="J63" s="49">
        <f>IF(COUNTA(A63:H63,K63,P63,S63)=0,"",IF(I63="",0,IF(I63=E63,0,IFERROR(INDEX('Rüstmatrix'!$C$5:$C$104,MATCH(I63&amp;"|"&amp;E63,'Rüstmatrix'!$F$5:$F$104,0)),""))))</f>
        <v/>
      </c>
      <c r="K63" s="48" t="n"/>
      <c r="L63" s="49">
        <f>IF(COUNTA(A63:H63,K63,P63,S63)=0,"",IF(J63="","",J63+IF(K63="",0,K63)))</f>
        <v/>
      </c>
      <c r="M63" s="50">
        <f>IF(OR(G63="",L63=""),"",IFERROR(G63-L63/1440,""))</f>
        <v/>
      </c>
      <c r="N63" s="50">
        <f>IF(OR(G63="",H63=""),"",IFERROR(G63+H63/1440,""))</f>
        <v/>
      </c>
      <c r="O63" s="11">
        <f>IF(COUNTA(A63:H63,K63,P63,S63)=0,"",IF(OR(I63="",I63=E63),"",IFERROR(INDEX('Rüstmatrix'!$D$5:$D$104,MATCH(I63&amp;"|"&amp;E63,'Rüstmatrix'!$F$5:$F$104,0)),"")))</f>
        <v/>
      </c>
      <c r="P63" s="25" t="n"/>
      <c r="Q63" s="26">
        <f>IF(COUNTA(A63:H63,K63,P63,S63)=0,"",IFERROR(IF(OR(A63="",B63="",C63="",D63="",E63="",F63="",G63="",H63="",P63="",S63=""),"Eingabe fehlt",IF(COUNTIF($D$5:$D$104,D63)&gt;1,"Auftrag doppelt",IF(COUNTIFS($A$5:$A$104,A63,$B$5:$B$104,B63,$C$5:$C$104,C63)&gt;1,"Reihenfolge doppelt",IF(AND(A63&gt;1,I63=""),"Reihenfolge prüfen",IF(AND(I63&lt;&gt;"",I63&lt;&gt;E63,J63=""),"Matrix fehlt",IF(AND(I63&lt;&gt;"",M63&lt;N62),"Zeitkonflikt",IF(K63&gt;'Parameter_Hinweise'!$B$8,"Zuschlag über Grenze",IF(L63&gt;'Parameter_Hinweise'!$B$7,"Rüstzeit über Schwelle",IF(OR(MOD(M63,1)&lt;'Parameter_Hinweise'!$B$5,MOD(N63,1)&gt;'Parameter_Hinweise'!$B$6),"Außerhalb Planzeit","Plausibel"))))))))),"Eingabe prüfen"))</f>
        <v/>
      </c>
      <c r="R63" s="26">
        <f>IF(COUNTA(A63:H63,K63,P63,S63)=0,"",IF(OR(L63="",L63=0),"",IF(O63="","Team fehlt",IFERROR(IF(SUMPRODUCT(($O$5:$O$104=O63)*($M$5:$M$104&lt;G63)*($G$5:$G$104&gt;M63)*(ROW($O$5:$O$104)&lt;&gt;ROW()))&gt;0,"Team doppelt belegt","Frei"),"Eingabe prüfen"))))</f>
        <v/>
      </c>
      <c r="S63" s="20" t="n"/>
    </row>
    <row r="64">
      <c r="A64" s="18" t="n"/>
      <c r="B64" s="46" t="n"/>
      <c r="C64" s="20" t="n"/>
      <c r="D64" s="20" t="n"/>
      <c r="E64" s="20" t="n"/>
      <c r="F64" s="18" t="n"/>
      <c r="G64" s="47" t="n"/>
      <c r="H64" s="48" t="n"/>
      <c r="I64" s="14">
        <f>IF(COUNTA(A64:H64,K64,P64,S64)=0,"",IF(AND(B64=B63,C64=C63,A64=A63+1),E63,""))</f>
        <v/>
      </c>
      <c r="J64" s="51">
        <f>IF(COUNTA(A64:H64,K64,P64,S64)=0,"",IF(I64="",0,IF(I64=E64,0,IFERROR(INDEX('Rüstmatrix'!$C$5:$C$104,MATCH(I64&amp;"|"&amp;E64,'Rüstmatrix'!$F$5:$F$104,0)),""))))</f>
        <v/>
      </c>
      <c r="K64" s="48" t="n"/>
      <c r="L64" s="51">
        <f>IF(COUNTA(A64:H64,K64,P64,S64)=0,"",IF(J64="","",J64+IF(K64="",0,K64)))</f>
        <v/>
      </c>
      <c r="M64" s="52">
        <f>IF(OR(G64="",L64=""),"",IFERROR(G64-L64/1440,""))</f>
        <v/>
      </c>
      <c r="N64" s="52">
        <f>IF(OR(G64="",H64=""),"",IFERROR(G64+H64/1440,""))</f>
        <v/>
      </c>
      <c r="O64" s="14">
        <f>IF(COUNTA(A64:H64,K64,P64,S64)=0,"",IF(OR(I64="",I64=E64),"",IFERROR(INDEX('Rüstmatrix'!$D$5:$D$104,MATCH(I64&amp;"|"&amp;E64,'Rüstmatrix'!$F$5:$F$104,0)),"")))</f>
        <v/>
      </c>
      <c r="P64" s="25" t="n"/>
      <c r="Q64" s="29">
        <f>IF(COUNTA(A64:H64,K64,P64,S64)=0,"",IFERROR(IF(OR(A64="",B64="",C64="",D64="",E64="",F64="",G64="",H64="",P64="",S64=""),"Eingabe fehlt",IF(COUNTIF($D$5:$D$104,D64)&gt;1,"Auftrag doppelt",IF(COUNTIFS($A$5:$A$104,A64,$B$5:$B$104,B64,$C$5:$C$104,C64)&gt;1,"Reihenfolge doppelt",IF(AND(A64&gt;1,I64=""),"Reihenfolge prüfen",IF(AND(I64&lt;&gt;"",I64&lt;&gt;E64,J64=""),"Matrix fehlt",IF(AND(I64&lt;&gt;"",M64&lt;N63),"Zeitkonflikt",IF(K64&gt;'Parameter_Hinweise'!$B$8,"Zuschlag über Grenze",IF(L64&gt;'Parameter_Hinweise'!$B$7,"Rüstzeit über Schwelle",IF(OR(MOD(M64,1)&lt;'Parameter_Hinweise'!$B$5,MOD(N64,1)&gt;'Parameter_Hinweise'!$B$6),"Außerhalb Planzeit","Plausibel"))))))))),"Eingabe prüfen"))</f>
        <v/>
      </c>
      <c r="R64" s="29">
        <f>IF(COUNTA(A64:H64,K64,P64,S64)=0,"",IF(OR(L64="",L64=0),"",IF(O64="","Team fehlt",IFERROR(IF(SUMPRODUCT(($O$5:$O$104=O64)*($M$5:$M$104&lt;G64)*($G$5:$G$104&gt;M64)*(ROW($O$5:$O$104)&lt;&gt;ROW()))&gt;0,"Team doppelt belegt","Frei"),"Eingabe prüfen"))))</f>
        <v/>
      </c>
      <c r="S64" s="20" t="n"/>
    </row>
    <row r="65">
      <c r="A65" s="18" t="n"/>
      <c r="B65" s="46" t="n"/>
      <c r="C65" s="20" t="n"/>
      <c r="D65" s="20" t="n"/>
      <c r="E65" s="20" t="n"/>
      <c r="F65" s="18" t="n"/>
      <c r="G65" s="47" t="n"/>
      <c r="H65" s="48" t="n"/>
      <c r="I65" s="11">
        <f>IF(COUNTA(A65:H65,K65,P65,S65)=0,"",IF(AND(B65=B64,C65=C64,A65=A64+1),E64,""))</f>
        <v/>
      </c>
      <c r="J65" s="49">
        <f>IF(COUNTA(A65:H65,K65,P65,S65)=0,"",IF(I65="",0,IF(I65=E65,0,IFERROR(INDEX('Rüstmatrix'!$C$5:$C$104,MATCH(I65&amp;"|"&amp;E65,'Rüstmatrix'!$F$5:$F$104,0)),""))))</f>
        <v/>
      </c>
      <c r="K65" s="48" t="n"/>
      <c r="L65" s="49">
        <f>IF(COUNTA(A65:H65,K65,P65,S65)=0,"",IF(J65="","",J65+IF(K65="",0,K65)))</f>
        <v/>
      </c>
      <c r="M65" s="50">
        <f>IF(OR(G65="",L65=""),"",IFERROR(G65-L65/1440,""))</f>
        <v/>
      </c>
      <c r="N65" s="50">
        <f>IF(OR(G65="",H65=""),"",IFERROR(G65+H65/1440,""))</f>
        <v/>
      </c>
      <c r="O65" s="11">
        <f>IF(COUNTA(A65:H65,K65,P65,S65)=0,"",IF(OR(I65="",I65=E65),"",IFERROR(INDEX('Rüstmatrix'!$D$5:$D$104,MATCH(I65&amp;"|"&amp;E65,'Rüstmatrix'!$F$5:$F$104,0)),"")))</f>
        <v/>
      </c>
      <c r="P65" s="25" t="n"/>
      <c r="Q65" s="26">
        <f>IF(COUNTA(A65:H65,K65,P65,S65)=0,"",IFERROR(IF(OR(A65="",B65="",C65="",D65="",E65="",F65="",G65="",H65="",P65="",S65=""),"Eingabe fehlt",IF(COUNTIF($D$5:$D$104,D65)&gt;1,"Auftrag doppelt",IF(COUNTIFS($A$5:$A$104,A65,$B$5:$B$104,B65,$C$5:$C$104,C65)&gt;1,"Reihenfolge doppelt",IF(AND(A65&gt;1,I65=""),"Reihenfolge prüfen",IF(AND(I65&lt;&gt;"",I65&lt;&gt;E65,J65=""),"Matrix fehlt",IF(AND(I65&lt;&gt;"",M65&lt;N64),"Zeitkonflikt",IF(K65&gt;'Parameter_Hinweise'!$B$8,"Zuschlag über Grenze",IF(L65&gt;'Parameter_Hinweise'!$B$7,"Rüstzeit über Schwelle",IF(OR(MOD(M65,1)&lt;'Parameter_Hinweise'!$B$5,MOD(N65,1)&gt;'Parameter_Hinweise'!$B$6),"Außerhalb Planzeit","Plausibel"))))))))),"Eingabe prüfen"))</f>
        <v/>
      </c>
      <c r="R65" s="26">
        <f>IF(COUNTA(A65:H65,K65,P65,S65)=0,"",IF(OR(L65="",L65=0),"",IF(O65="","Team fehlt",IFERROR(IF(SUMPRODUCT(($O$5:$O$104=O65)*($M$5:$M$104&lt;G65)*($G$5:$G$104&gt;M65)*(ROW($O$5:$O$104)&lt;&gt;ROW()))&gt;0,"Team doppelt belegt","Frei"),"Eingabe prüfen"))))</f>
        <v/>
      </c>
      <c r="S65" s="20" t="n"/>
    </row>
    <row r="66">
      <c r="A66" s="18" t="n"/>
      <c r="B66" s="46" t="n"/>
      <c r="C66" s="20" t="n"/>
      <c r="D66" s="20" t="n"/>
      <c r="E66" s="20" t="n"/>
      <c r="F66" s="18" t="n"/>
      <c r="G66" s="47" t="n"/>
      <c r="H66" s="48" t="n"/>
      <c r="I66" s="14">
        <f>IF(COUNTA(A66:H66,K66,P66,S66)=0,"",IF(AND(B66=B65,C66=C65,A66=A65+1),E65,""))</f>
        <v/>
      </c>
      <c r="J66" s="51">
        <f>IF(COUNTA(A66:H66,K66,P66,S66)=0,"",IF(I66="",0,IF(I66=E66,0,IFERROR(INDEX('Rüstmatrix'!$C$5:$C$104,MATCH(I66&amp;"|"&amp;E66,'Rüstmatrix'!$F$5:$F$104,0)),""))))</f>
        <v/>
      </c>
      <c r="K66" s="48" t="n"/>
      <c r="L66" s="51">
        <f>IF(COUNTA(A66:H66,K66,P66,S66)=0,"",IF(J66="","",J66+IF(K66="",0,K66)))</f>
        <v/>
      </c>
      <c r="M66" s="52">
        <f>IF(OR(G66="",L66=""),"",IFERROR(G66-L66/1440,""))</f>
        <v/>
      </c>
      <c r="N66" s="52">
        <f>IF(OR(G66="",H66=""),"",IFERROR(G66+H66/1440,""))</f>
        <v/>
      </c>
      <c r="O66" s="14">
        <f>IF(COUNTA(A66:H66,K66,P66,S66)=0,"",IF(OR(I66="",I66=E66),"",IFERROR(INDEX('Rüstmatrix'!$D$5:$D$104,MATCH(I66&amp;"|"&amp;E66,'Rüstmatrix'!$F$5:$F$104,0)),"")))</f>
        <v/>
      </c>
      <c r="P66" s="25" t="n"/>
      <c r="Q66" s="29">
        <f>IF(COUNTA(A66:H66,K66,P66,S66)=0,"",IFERROR(IF(OR(A66="",B66="",C66="",D66="",E66="",F66="",G66="",H66="",P66="",S66=""),"Eingabe fehlt",IF(COUNTIF($D$5:$D$104,D66)&gt;1,"Auftrag doppelt",IF(COUNTIFS($A$5:$A$104,A66,$B$5:$B$104,B66,$C$5:$C$104,C66)&gt;1,"Reihenfolge doppelt",IF(AND(A66&gt;1,I66=""),"Reihenfolge prüfen",IF(AND(I66&lt;&gt;"",I66&lt;&gt;E66,J66=""),"Matrix fehlt",IF(AND(I66&lt;&gt;"",M66&lt;N65),"Zeitkonflikt",IF(K66&gt;'Parameter_Hinweise'!$B$8,"Zuschlag über Grenze",IF(L66&gt;'Parameter_Hinweise'!$B$7,"Rüstzeit über Schwelle",IF(OR(MOD(M66,1)&lt;'Parameter_Hinweise'!$B$5,MOD(N66,1)&gt;'Parameter_Hinweise'!$B$6),"Außerhalb Planzeit","Plausibel"))))))))),"Eingabe prüfen"))</f>
        <v/>
      </c>
      <c r="R66" s="29">
        <f>IF(COUNTA(A66:H66,K66,P66,S66)=0,"",IF(OR(L66="",L66=0),"",IF(O66="","Team fehlt",IFERROR(IF(SUMPRODUCT(($O$5:$O$104=O66)*($M$5:$M$104&lt;G66)*($G$5:$G$104&gt;M66)*(ROW($O$5:$O$104)&lt;&gt;ROW()))&gt;0,"Team doppelt belegt","Frei"),"Eingabe prüfen"))))</f>
        <v/>
      </c>
      <c r="S66" s="20" t="n"/>
    </row>
    <row r="67">
      <c r="A67" s="18" t="n"/>
      <c r="B67" s="46" t="n"/>
      <c r="C67" s="20" t="n"/>
      <c r="D67" s="20" t="n"/>
      <c r="E67" s="20" t="n"/>
      <c r="F67" s="18" t="n"/>
      <c r="G67" s="47" t="n"/>
      <c r="H67" s="48" t="n"/>
      <c r="I67" s="11">
        <f>IF(COUNTA(A67:H67,K67,P67,S67)=0,"",IF(AND(B67=B66,C67=C66,A67=A66+1),E66,""))</f>
        <v/>
      </c>
      <c r="J67" s="49">
        <f>IF(COUNTA(A67:H67,K67,P67,S67)=0,"",IF(I67="",0,IF(I67=E67,0,IFERROR(INDEX('Rüstmatrix'!$C$5:$C$104,MATCH(I67&amp;"|"&amp;E67,'Rüstmatrix'!$F$5:$F$104,0)),""))))</f>
        <v/>
      </c>
      <c r="K67" s="48" t="n"/>
      <c r="L67" s="49">
        <f>IF(COUNTA(A67:H67,K67,P67,S67)=0,"",IF(J67="","",J67+IF(K67="",0,K67)))</f>
        <v/>
      </c>
      <c r="M67" s="50">
        <f>IF(OR(G67="",L67=""),"",IFERROR(G67-L67/1440,""))</f>
        <v/>
      </c>
      <c r="N67" s="50">
        <f>IF(OR(G67="",H67=""),"",IFERROR(G67+H67/1440,""))</f>
        <v/>
      </c>
      <c r="O67" s="11">
        <f>IF(COUNTA(A67:H67,K67,P67,S67)=0,"",IF(OR(I67="",I67=E67),"",IFERROR(INDEX('Rüstmatrix'!$D$5:$D$104,MATCH(I67&amp;"|"&amp;E67,'Rüstmatrix'!$F$5:$F$104,0)),"")))</f>
        <v/>
      </c>
      <c r="P67" s="25" t="n"/>
      <c r="Q67" s="26">
        <f>IF(COUNTA(A67:H67,K67,P67,S67)=0,"",IFERROR(IF(OR(A67="",B67="",C67="",D67="",E67="",F67="",G67="",H67="",P67="",S67=""),"Eingabe fehlt",IF(COUNTIF($D$5:$D$104,D67)&gt;1,"Auftrag doppelt",IF(COUNTIFS($A$5:$A$104,A67,$B$5:$B$104,B67,$C$5:$C$104,C67)&gt;1,"Reihenfolge doppelt",IF(AND(A67&gt;1,I67=""),"Reihenfolge prüfen",IF(AND(I67&lt;&gt;"",I67&lt;&gt;E67,J67=""),"Matrix fehlt",IF(AND(I67&lt;&gt;"",M67&lt;N66),"Zeitkonflikt",IF(K67&gt;'Parameter_Hinweise'!$B$8,"Zuschlag über Grenze",IF(L67&gt;'Parameter_Hinweise'!$B$7,"Rüstzeit über Schwelle",IF(OR(MOD(M67,1)&lt;'Parameter_Hinweise'!$B$5,MOD(N67,1)&gt;'Parameter_Hinweise'!$B$6),"Außerhalb Planzeit","Plausibel"))))))))),"Eingabe prüfen"))</f>
        <v/>
      </c>
      <c r="R67" s="26">
        <f>IF(COUNTA(A67:H67,K67,P67,S67)=0,"",IF(OR(L67="",L67=0),"",IF(O67="","Team fehlt",IFERROR(IF(SUMPRODUCT(($O$5:$O$104=O67)*($M$5:$M$104&lt;G67)*($G$5:$G$104&gt;M67)*(ROW($O$5:$O$104)&lt;&gt;ROW()))&gt;0,"Team doppelt belegt","Frei"),"Eingabe prüfen"))))</f>
        <v/>
      </c>
      <c r="S67" s="20" t="n"/>
    </row>
    <row r="68">
      <c r="A68" s="18" t="n"/>
      <c r="B68" s="46" t="n"/>
      <c r="C68" s="20" t="n"/>
      <c r="D68" s="20" t="n"/>
      <c r="E68" s="20" t="n"/>
      <c r="F68" s="18" t="n"/>
      <c r="G68" s="47" t="n"/>
      <c r="H68" s="48" t="n"/>
      <c r="I68" s="14">
        <f>IF(COUNTA(A68:H68,K68,P68,S68)=0,"",IF(AND(B68=B67,C68=C67,A68=A67+1),E67,""))</f>
        <v/>
      </c>
      <c r="J68" s="51">
        <f>IF(COUNTA(A68:H68,K68,P68,S68)=0,"",IF(I68="",0,IF(I68=E68,0,IFERROR(INDEX('Rüstmatrix'!$C$5:$C$104,MATCH(I68&amp;"|"&amp;E68,'Rüstmatrix'!$F$5:$F$104,0)),""))))</f>
        <v/>
      </c>
      <c r="K68" s="48" t="n"/>
      <c r="L68" s="51">
        <f>IF(COUNTA(A68:H68,K68,P68,S68)=0,"",IF(J68="","",J68+IF(K68="",0,K68)))</f>
        <v/>
      </c>
      <c r="M68" s="52">
        <f>IF(OR(G68="",L68=""),"",IFERROR(G68-L68/1440,""))</f>
        <v/>
      </c>
      <c r="N68" s="52">
        <f>IF(OR(G68="",H68=""),"",IFERROR(G68+H68/1440,""))</f>
        <v/>
      </c>
      <c r="O68" s="14">
        <f>IF(COUNTA(A68:H68,K68,P68,S68)=0,"",IF(OR(I68="",I68=E68),"",IFERROR(INDEX('Rüstmatrix'!$D$5:$D$104,MATCH(I68&amp;"|"&amp;E68,'Rüstmatrix'!$F$5:$F$104,0)),"")))</f>
        <v/>
      </c>
      <c r="P68" s="25" t="n"/>
      <c r="Q68" s="29">
        <f>IF(COUNTA(A68:H68,K68,P68,S68)=0,"",IFERROR(IF(OR(A68="",B68="",C68="",D68="",E68="",F68="",G68="",H68="",P68="",S68=""),"Eingabe fehlt",IF(COUNTIF($D$5:$D$104,D68)&gt;1,"Auftrag doppelt",IF(COUNTIFS($A$5:$A$104,A68,$B$5:$B$104,B68,$C$5:$C$104,C68)&gt;1,"Reihenfolge doppelt",IF(AND(A68&gt;1,I68=""),"Reihenfolge prüfen",IF(AND(I68&lt;&gt;"",I68&lt;&gt;E68,J68=""),"Matrix fehlt",IF(AND(I68&lt;&gt;"",M68&lt;N67),"Zeitkonflikt",IF(K68&gt;'Parameter_Hinweise'!$B$8,"Zuschlag über Grenze",IF(L68&gt;'Parameter_Hinweise'!$B$7,"Rüstzeit über Schwelle",IF(OR(MOD(M68,1)&lt;'Parameter_Hinweise'!$B$5,MOD(N68,1)&gt;'Parameter_Hinweise'!$B$6),"Außerhalb Planzeit","Plausibel"))))))))),"Eingabe prüfen"))</f>
        <v/>
      </c>
      <c r="R68" s="29">
        <f>IF(COUNTA(A68:H68,K68,P68,S68)=0,"",IF(OR(L68="",L68=0),"",IF(O68="","Team fehlt",IFERROR(IF(SUMPRODUCT(($O$5:$O$104=O68)*($M$5:$M$104&lt;G68)*($G$5:$G$104&gt;M68)*(ROW($O$5:$O$104)&lt;&gt;ROW()))&gt;0,"Team doppelt belegt","Frei"),"Eingabe prüfen"))))</f>
        <v/>
      </c>
      <c r="S68" s="20" t="n"/>
    </row>
    <row r="69">
      <c r="A69" s="18" t="n"/>
      <c r="B69" s="46" t="n"/>
      <c r="C69" s="20" t="n"/>
      <c r="D69" s="20" t="n"/>
      <c r="E69" s="20" t="n"/>
      <c r="F69" s="18" t="n"/>
      <c r="G69" s="47" t="n"/>
      <c r="H69" s="48" t="n"/>
      <c r="I69" s="11">
        <f>IF(COUNTA(A69:H69,K69,P69,S69)=0,"",IF(AND(B69=B68,C69=C68,A69=A68+1),E68,""))</f>
        <v/>
      </c>
      <c r="J69" s="49">
        <f>IF(COUNTA(A69:H69,K69,P69,S69)=0,"",IF(I69="",0,IF(I69=E69,0,IFERROR(INDEX('Rüstmatrix'!$C$5:$C$104,MATCH(I69&amp;"|"&amp;E69,'Rüstmatrix'!$F$5:$F$104,0)),""))))</f>
        <v/>
      </c>
      <c r="K69" s="48" t="n"/>
      <c r="L69" s="49">
        <f>IF(COUNTA(A69:H69,K69,P69,S69)=0,"",IF(J69="","",J69+IF(K69="",0,K69)))</f>
        <v/>
      </c>
      <c r="M69" s="50">
        <f>IF(OR(G69="",L69=""),"",IFERROR(G69-L69/1440,""))</f>
        <v/>
      </c>
      <c r="N69" s="50">
        <f>IF(OR(G69="",H69=""),"",IFERROR(G69+H69/1440,""))</f>
        <v/>
      </c>
      <c r="O69" s="11">
        <f>IF(COUNTA(A69:H69,K69,P69,S69)=0,"",IF(OR(I69="",I69=E69),"",IFERROR(INDEX('Rüstmatrix'!$D$5:$D$104,MATCH(I69&amp;"|"&amp;E69,'Rüstmatrix'!$F$5:$F$104,0)),"")))</f>
        <v/>
      </c>
      <c r="P69" s="25" t="n"/>
      <c r="Q69" s="26">
        <f>IF(COUNTA(A69:H69,K69,P69,S69)=0,"",IFERROR(IF(OR(A69="",B69="",C69="",D69="",E69="",F69="",G69="",H69="",P69="",S69=""),"Eingabe fehlt",IF(COUNTIF($D$5:$D$104,D69)&gt;1,"Auftrag doppelt",IF(COUNTIFS($A$5:$A$104,A69,$B$5:$B$104,B69,$C$5:$C$104,C69)&gt;1,"Reihenfolge doppelt",IF(AND(A69&gt;1,I69=""),"Reihenfolge prüfen",IF(AND(I69&lt;&gt;"",I69&lt;&gt;E69,J69=""),"Matrix fehlt",IF(AND(I69&lt;&gt;"",M69&lt;N68),"Zeitkonflikt",IF(K69&gt;'Parameter_Hinweise'!$B$8,"Zuschlag über Grenze",IF(L69&gt;'Parameter_Hinweise'!$B$7,"Rüstzeit über Schwelle",IF(OR(MOD(M69,1)&lt;'Parameter_Hinweise'!$B$5,MOD(N69,1)&gt;'Parameter_Hinweise'!$B$6),"Außerhalb Planzeit","Plausibel"))))))))),"Eingabe prüfen"))</f>
        <v/>
      </c>
      <c r="R69" s="26">
        <f>IF(COUNTA(A69:H69,K69,P69,S69)=0,"",IF(OR(L69="",L69=0),"",IF(O69="","Team fehlt",IFERROR(IF(SUMPRODUCT(($O$5:$O$104=O69)*($M$5:$M$104&lt;G69)*($G$5:$G$104&gt;M69)*(ROW($O$5:$O$104)&lt;&gt;ROW()))&gt;0,"Team doppelt belegt","Frei"),"Eingabe prüfen"))))</f>
        <v/>
      </c>
      <c r="S69" s="20" t="n"/>
    </row>
    <row r="70">
      <c r="A70" s="18" t="n"/>
      <c r="B70" s="46" t="n"/>
      <c r="C70" s="20" t="n"/>
      <c r="D70" s="20" t="n"/>
      <c r="E70" s="20" t="n"/>
      <c r="F70" s="18" t="n"/>
      <c r="G70" s="47" t="n"/>
      <c r="H70" s="48" t="n"/>
      <c r="I70" s="14">
        <f>IF(COUNTA(A70:H70,K70,P70,S70)=0,"",IF(AND(B70=B69,C70=C69,A70=A69+1),E69,""))</f>
        <v/>
      </c>
      <c r="J70" s="51">
        <f>IF(COUNTA(A70:H70,K70,P70,S70)=0,"",IF(I70="",0,IF(I70=E70,0,IFERROR(INDEX('Rüstmatrix'!$C$5:$C$104,MATCH(I70&amp;"|"&amp;E70,'Rüstmatrix'!$F$5:$F$104,0)),""))))</f>
        <v/>
      </c>
      <c r="K70" s="48" t="n"/>
      <c r="L70" s="51">
        <f>IF(COUNTA(A70:H70,K70,P70,S70)=0,"",IF(J70="","",J70+IF(K70="",0,K70)))</f>
        <v/>
      </c>
      <c r="M70" s="52">
        <f>IF(OR(G70="",L70=""),"",IFERROR(G70-L70/1440,""))</f>
        <v/>
      </c>
      <c r="N70" s="52">
        <f>IF(OR(G70="",H70=""),"",IFERROR(G70+H70/1440,""))</f>
        <v/>
      </c>
      <c r="O70" s="14">
        <f>IF(COUNTA(A70:H70,K70,P70,S70)=0,"",IF(OR(I70="",I70=E70),"",IFERROR(INDEX('Rüstmatrix'!$D$5:$D$104,MATCH(I70&amp;"|"&amp;E70,'Rüstmatrix'!$F$5:$F$104,0)),"")))</f>
        <v/>
      </c>
      <c r="P70" s="25" t="n"/>
      <c r="Q70" s="29">
        <f>IF(COUNTA(A70:H70,K70,P70,S70)=0,"",IFERROR(IF(OR(A70="",B70="",C70="",D70="",E70="",F70="",G70="",H70="",P70="",S70=""),"Eingabe fehlt",IF(COUNTIF($D$5:$D$104,D70)&gt;1,"Auftrag doppelt",IF(COUNTIFS($A$5:$A$104,A70,$B$5:$B$104,B70,$C$5:$C$104,C70)&gt;1,"Reihenfolge doppelt",IF(AND(A70&gt;1,I70=""),"Reihenfolge prüfen",IF(AND(I70&lt;&gt;"",I70&lt;&gt;E70,J70=""),"Matrix fehlt",IF(AND(I70&lt;&gt;"",M70&lt;N69),"Zeitkonflikt",IF(K70&gt;'Parameter_Hinweise'!$B$8,"Zuschlag über Grenze",IF(L70&gt;'Parameter_Hinweise'!$B$7,"Rüstzeit über Schwelle",IF(OR(MOD(M70,1)&lt;'Parameter_Hinweise'!$B$5,MOD(N70,1)&gt;'Parameter_Hinweise'!$B$6),"Außerhalb Planzeit","Plausibel"))))))))),"Eingabe prüfen"))</f>
        <v/>
      </c>
      <c r="R70" s="29">
        <f>IF(COUNTA(A70:H70,K70,P70,S70)=0,"",IF(OR(L70="",L70=0),"",IF(O70="","Team fehlt",IFERROR(IF(SUMPRODUCT(($O$5:$O$104=O70)*($M$5:$M$104&lt;G70)*($G$5:$G$104&gt;M70)*(ROW($O$5:$O$104)&lt;&gt;ROW()))&gt;0,"Team doppelt belegt","Frei"),"Eingabe prüfen"))))</f>
        <v/>
      </c>
      <c r="S70" s="20" t="n"/>
    </row>
    <row r="71">
      <c r="A71" s="18" t="n"/>
      <c r="B71" s="46" t="n"/>
      <c r="C71" s="20" t="n"/>
      <c r="D71" s="20" t="n"/>
      <c r="E71" s="20" t="n"/>
      <c r="F71" s="18" t="n"/>
      <c r="G71" s="47" t="n"/>
      <c r="H71" s="48" t="n"/>
      <c r="I71" s="11">
        <f>IF(COUNTA(A71:H71,K71,P71,S71)=0,"",IF(AND(B71=B70,C71=C70,A71=A70+1),E70,""))</f>
        <v/>
      </c>
      <c r="J71" s="49">
        <f>IF(COUNTA(A71:H71,K71,P71,S71)=0,"",IF(I71="",0,IF(I71=E71,0,IFERROR(INDEX('Rüstmatrix'!$C$5:$C$104,MATCH(I71&amp;"|"&amp;E71,'Rüstmatrix'!$F$5:$F$104,0)),""))))</f>
        <v/>
      </c>
      <c r="K71" s="48" t="n"/>
      <c r="L71" s="49">
        <f>IF(COUNTA(A71:H71,K71,P71,S71)=0,"",IF(J71="","",J71+IF(K71="",0,K71)))</f>
        <v/>
      </c>
      <c r="M71" s="50">
        <f>IF(OR(G71="",L71=""),"",IFERROR(G71-L71/1440,""))</f>
        <v/>
      </c>
      <c r="N71" s="50">
        <f>IF(OR(G71="",H71=""),"",IFERROR(G71+H71/1440,""))</f>
        <v/>
      </c>
      <c r="O71" s="11">
        <f>IF(COUNTA(A71:H71,K71,P71,S71)=0,"",IF(OR(I71="",I71=E71),"",IFERROR(INDEX('Rüstmatrix'!$D$5:$D$104,MATCH(I71&amp;"|"&amp;E71,'Rüstmatrix'!$F$5:$F$104,0)),"")))</f>
        <v/>
      </c>
      <c r="P71" s="25" t="n"/>
      <c r="Q71" s="26">
        <f>IF(COUNTA(A71:H71,K71,P71,S71)=0,"",IFERROR(IF(OR(A71="",B71="",C71="",D71="",E71="",F71="",G71="",H71="",P71="",S71=""),"Eingabe fehlt",IF(COUNTIF($D$5:$D$104,D71)&gt;1,"Auftrag doppelt",IF(COUNTIFS($A$5:$A$104,A71,$B$5:$B$104,B71,$C$5:$C$104,C71)&gt;1,"Reihenfolge doppelt",IF(AND(A71&gt;1,I71=""),"Reihenfolge prüfen",IF(AND(I71&lt;&gt;"",I71&lt;&gt;E71,J71=""),"Matrix fehlt",IF(AND(I71&lt;&gt;"",M71&lt;N70),"Zeitkonflikt",IF(K71&gt;'Parameter_Hinweise'!$B$8,"Zuschlag über Grenze",IF(L71&gt;'Parameter_Hinweise'!$B$7,"Rüstzeit über Schwelle",IF(OR(MOD(M71,1)&lt;'Parameter_Hinweise'!$B$5,MOD(N71,1)&gt;'Parameter_Hinweise'!$B$6),"Außerhalb Planzeit","Plausibel"))))))))),"Eingabe prüfen"))</f>
        <v/>
      </c>
      <c r="R71" s="26">
        <f>IF(COUNTA(A71:H71,K71,P71,S71)=0,"",IF(OR(L71="",L71=0),"",IF(O71="","Team fehlt",IFERROR(IF(SUMPRODUCT(($O$5:$O$104=O71)*($M$5:$M$104&lt;G71)*($G$5:$G$104&gt;M71)*(ROW($O$5:$O$104)&lt;&gt;ROW()))&gt;0,"Team doppelt belegt","Frei"),"Eingabe prüfen"))))</f>
        <v/>
      </c>
      <c r="S71" s="20" t="n"/>
    </row>
    <row r="72">
      <c r="A72" s="18" t="n"/>
      <c r="B72" s="46" t="n"/>
      <c r="C72" s="20" t="n"/>
      <c r="D72" s="20" t="n"/>
      <c r="E72" s="20" t="n"/>
      <c r="F72" s="18" t="n"/>
      <c r="G72" s="47" t="n"/>
      <c r="H72" s="48" t="n"/>
      <c r="I72" s="14">
        <f>IF(COUNTA(A72:H72,K72,P72,S72)=0,"",IF(AND(B72=B71,C72=C71,A72=A71+1),E71,""))</f>
        <v/>
      </c>
      <c r="J72" s="51">
        <f>IF(COUNTA(A72:H72,K72,P72,S72)=0,"",IF(I72="",0,IF(I72=E72,0,IFERROR(INDEX('Rüstmatrix'!$C$5:$C$104,MATCH(I72&amp;"|"&amp;E72,'Rüstmatrix'!$F$5:$F$104,0)),""))))</f>
        <v/>
      </c>
      <c r="K72" s="48" t="n"/>
      <c r="L72" s="51">
        <f>IF(COUNTA(A72:H72,K72,P72,S72)=0,"",IF(J72="","",J72+IF(K72="",0,K72)))</f>
        <v/>
      </c>
      <c r="M72" s="52">
        <f>IF(OR(G72="",L72=""),"",IFERROR(G72-L72/1440,""))</f>
        <v/>
      </c>
      <c r="N72" s="52">
        <f>IF(OR(G72="",H72=""),"",IFERROR(G72+H72/1440,""))</f>
        <v/>
      </c>
      <c r="O72" s="14">
        <f>IF(COUNTA(A72:H72,K72,P72,S72)=0,"",IF(OR(I72="",I72=E72),"",IFERROR(INDEX('Rüstmatrix'!$D$5:$D$104,MATCH(I72&amp;"|"&amp;E72,'Rüstmatrix'!$F$5:$F$104,0)),"")))</f>
        <v/>
      </c>
      <c r="P72" s="25" t="n"/>
      <c r="Q72" s="29">
        <f>IF(COUNTA(A72:H72,K72,P72,S72)=0,"",IFERROR(IF(OR(A72="",B72="",C72="",D72="",E72="",F72="",G72="",H72="",P72="",S72=""),"Eingabe fehlt",IF(COUNTIF($D$5:$D$104,D72)&gt;1,"Auftrag doppelt",IF(COUNTIFS($A$5:$A$104,A72,$B$5:$B$104,B72,$C$5:$C$104,C72)&gt;1,"Reihenfolge doppelt",IF(AND(A72&gt;1,I72=""),"Reihenfolge prüfen",IF(AND(I72&lt;&gt;"",I72&lt;&gt;E72,J72=""),"Matrix fehlt",IF(AND(I72&lt;&gt;"",M72&lt;N71),"Zeitkonflikt",IF(K72&gt;'Parameter_Hinweise'!$B$8,"Zuschlag über Grenze",IF(L72&gt;'Parameter_Hinweise'!$B$7,"Rüstzeit über Schwelle",IF(OR(MOD(M72,1)&lt;'Parameter_Hinweise'!$B$5,MOD(N72,1)&gt;'Parameter_Hinweise'!$B$6),"Außerhalb Planzeit","Plausibel"))))))))),"Eingabe prüfen"))</f>
        <v/>
      </c>
      <c r="R72" s="29">
        <f>IF(COUNTA(A72:H72,K72,P72,S72)=0,"",IF(OR(L72="",L72=0),"",IF(O72="","Team fehlt",IFERROR(IF(SUMPRODUCT(($O$5:$O$104=O72)*($M$5:$M$104&lt;G72)*($G$5:$G$104&gt;M72)*(ROW($O$5:$O$104)&lt;&gt;ROW()))&gt;0,"Team doppelt belegt","Frei"),"Eingabe prüfen"))))</f>
        <v/>
      </c>
      <c r="S72" s="20" t="n"/>
    </row>
    <row r="73">
      <c r="A73" s="18" t="n"/>
      <c r="B73" s="46" t="n"/>
      <c r="C73" s="20" t="n"/>
      <c r="D73" s="20" t="n"/>
      <c r="E73" s="20" t="n"/>
      <c r="F73" s="18" t="n"/>
      <c r="G73" s="47" t="n"/>
      <c r="H73" s="48" t="n"/>
      <c r="I73" s="11">
        <f>IF(COUNTA(A73:H73,K73,P73,S73)=0,"",IF(AND(B73=B72,C73=C72,A73=A72+1),E72,""))</f>
        <v/>
      </c>
      <c r="J73" s="49">
        <f>IF(COUNTA(A73:H73,K73,P73,S73)=0,"",IF(I73="",0,IF(I73=E73,0,IFERROR(INDEX('Rüstmatrix'!$C$5:$C$104,MATCH(I73&amp;"|"&amp;E73,'Rüstmatrix'!$F$5:$F$104,0)),""))))</f>
        <v/>
      </c>
      <c r="K73" s="48" t="n"/>
      <c r="L73" s="49">
        <f>IF(COUNTA(A73:H73,K73,P73,S73)=0,"",IF(J73="","",J73+IF(K73="",0,K73)))</f>
        <v/>
      </c>
      <c r="M73" s="50">
        <f>IF(OR(G73="",L73=""),"",IFERROR(G73-L73/1440,""))</f>
        <v/>
      </c>
      <c r="N73" s="50">
        <f>IF(OR(G73="",H73=""),"",IFERROR(G73+H73/1440,""))</f>
        <v/>
      </c>
      <c r="O73" s="11">
        <f>IF(COUNTA(A73:H73,K73,P73,S73)=0,"",IF(OR(I73="",I73=E73),"",IFERROR(INDEX('Rüstmatrix'!$D$5:$D$104,MATCH(I73&amp;"|"&amp;E73,'Rüstmatrix'!$F$5:$F$104,0)),"")))</f>
        <v/>
      </c>
      <c r="P73" s="25" t="n"/>
      <c r="Q73" s="26">
        <f>IF(COUNTA(A73:H73,K73,P73,S73)=0,"",IFERROR(IF(OR(A73="",B73="",C73="",D73="",E73="",F73="",G73="",H73="",P73="",S73=""),"Eingabe fehlt",IF(COUNTIF($D$5:$D$104,D73)&gt;1,"Auftrag doppelt",IF(COUNTIFS($A$5:$A$104,A73,$B$5:$B$104,B73,$C$5:$C$104,C73)&gt;1,"Reihenfolge doppelt",IF(AND(A73&gt;1,I73=""),"Reihenfolge prüfen",IF(AND(I73&lt;&gt;"",I73&lt;&gt;E73,J73=""),"Matrix fehlt",IF(AND(I73&lt;&gt;"",M73&lt;N72),"Zeitkonflikt",IF(K73&gt;'Parameter_Hinweise'!$B$8,"Zuschlag über Grenze",IF(L73&gt;'Parameter_Hinweise'!$B$7,"Rüstzeit über Schwelle",IF(OR(MOD(M73,1)&lt;'Parameter_Hinweise'!$B$5,MOD(N73,1)&gt;'Parameter_Hinweise'!$B$6),"Außerhalb Planzeit","Plausibel"))))))))),"Eingabe prüfen"))</f>
        <v/>
      </c>
      <c r="R73" s="26">
        <f>IF(COUNTA(A73:H73,K73,P73,S73)=0,"",IF(OR(L73="",L73=0),"",IF(O73="","Team fehlt",IFERROR(IF(SUMPRODUCT(($O$5:$O$104=O73)*($M$5:$M$104&lt;G73)*($G$5:$G$104&gt;M73)*(ROW($O$5:$O$104)&lt;&gt;ROW()))&gt;0,"Team doppelt belegt","Frei"),"Eingabe prüfen"))))</f>
        <v/>
      </c>
      <c r="S73" s="20" t="n"/>
    </row>
    <row r="74">
      <c r="A74" s="18" t="n"/>
      <c r="B74" s="46" t="n"/>
      <c r="C74" s="20" t="n"/>
      <c r="D74" s="20" t="n"/>
      <c r="E74" s="20" t="n"/>
      <c r="F74" s="18" t="n"/>
      <c r="G74" s="47" t="n"/>
      <c r="H74" s="48" t="n"/>
      <c r="I74" s="14">
        <f>IF(COUNTA(A74:H74,K74,P74,S74)=0,"",IF(AND(B74=B73,C74=C73,A74=A73+1),E73,""))</f>
        <v/>
      </c>
      <c r="J74" s="51">
        <f>IF(COUNTA(A74:H74,K74,P74,S74)=0,"",IF(I74="",0,IF(I74=E74,0,IFERROR(INDEX('Rüstmatrix'!$C$5:$C$104,MATCH(I74&amp;"|"&amp;E74,'Rüstmatrix'!$F$5:$F$104,0)),""))))</f>
        <v/>
      </c>
      <c r="K74" s="48" t="n"/>
      <c r="L74" s="51">
        <f>IF(COUNTA(A74:H74,K74,P74,S74)=0,"",IF(J74="","",J74+IF(K74="",0,K74)))</f>
        <v/>
      </c>
      <c r="M74" s="52">
        <f>IF(OR(G74="",L74=""),"",IFERROR(G74-L74/1440,""))</f>
        <v/>
      </c>
      <c r="N74" s="52">
        <f>IF(OR(G74="",H74=""),"",IFERROR(G74+H74/1440,""))</f>
        <v/>
      </c>
      <c r="O74" s="14">
        <f>IF(COUNTA(A74:H74,K74,P74,S74)=0,"",IF(OR(I74="",I74=E74),"",IFERROR(INDEX('Rüstmatrix'!$D$5:$D$104,MATCH(I74&amp;"|"&amp;E74,'Rüstmatrix'!$F$5:$F$104,0)),"")))</f>
        <v/>
      </c>
      <c r="P74" s="25" t="n"/>
      <c r="Q74" s="29">
        <f>IF(COUNTA(A74:H74,K74,P74,S74)=0,"",IFERROR(IF(OR(A74="",B74="",C74="",D74="",E74="",F74="",G74="",H74="",P74="",S74=""),"Eingabe fehlt",IF(COUNTIF($D$5:$D$104,D74)&gt;1,"Auftrag doppelt",IF(COUNTIFS($A$5:$A$104,A74,$B$5:$B$104,B74,$C$5:$C$104,C74)&gt;1,"Reihenfolge doppelt",IF(AND(A74&gt;1,I74=""),"Reihenfolge prüfen",IF(AND(I74&lt;&gt;"",I74&lt;&gt;E74,J74=""),"Matrix fehlt",IF(AND(I74&lt;&gt;"",M74&lt;N73),"Zeitkonflikt",IF(K74&gt;'Parameter_Hinweise'!$B$8,"Zuschlag über Grenze",IF(L74&gt;'Parameter_Hinweise'!$B$7,"Rüstzeit über Schwelle",IF(OR(MOD(M74,1)&lt;'Parameter_Hinweise'!$B$5,MOD(N74,1)&gt;'Parameter_Hinweise'!$B$6),"Außerhalb Planzeit","Plausibel"))))))))),"Eingabe prüfen"))</f>
        <v/>
      </c>
      <c r="R74" s="29">
        <f>IF(COUNTA(A74:H74,K74,P74,S74)=0,"",IF(OR(L74="",L74=0),"",IF(O74="","Team fehlt",IFERROR(IF(SUMPRODUCT(($O$5:$O$104=O74)*($M$5:$M$104&lt;G74)*($G$5:$G$104&gt;M74)*(ROW($O$5:$O$104)&lt;&gt;ROW()))&gt;0,"Team doppelt belegt","Frei"),"Eingabe prüfen"))))</f>
        <v/>
      </c>
      <c r="S74" s="20" t="n"/>
    </row>
    <row r="75">
      <c r="A75" s="18" t="n"/>
      <c r="B75" s="46" t="n"/>
      <c r="C75" s="20" t="n"/>
      <c r="D75" s="20" t="n"/>
      <c r="E75" s="20" t="n"/>
      <c r="F75" s="18" t="n"/>
      <c r="G75" s="47" t="n"/>
      <c r="H75" s="48" t="n"/>
      <c r="I75" s="11">
        <f>IF(COUNTA(A75:H75,K75,P75,S75)=0,"",IF(AND(B75=B74,C75=C74,A75=A74+1),E74,""))</f>
        <v/>
      </c>
      <c r="J75" s="49">
        <f>IF(COUNTA(A75:H75,K75,P75,S75)=0,"",IF(I75="",0,IF(I75=E75,0,IFERROR(INDEX('Rüstmatrix'!$C$5:$C$104,MATCH(I75&amp;"|"&amp;E75,'Rüstmatrix'!$F$5:$F$104,0)),""))))</f>
        <v/>
      </c>
      <c r="K75" s="48" t="n"/>
      <c r="L75" s="49">
        <f>IF(COUNTA(A75:H75,K75,P75,S75)=0,"",IF(J75="","",J75+IF(K75="",0,K75)))</f>
        <v/>
      </c>
      <c r="M75" s="50">
        <f>IF(OR(G75="",L75=""),"",IFERROR(G75-L75/1440,""))</f>
        <v/>
      </c>
      <c r="N75" s="50">
        <f>IF(OR(G75="",H75=""),"",IFERROR(G75+H75/1440,""))</f>
        <v/>
      </c>
      <c r="O75" s="11">
        <f>IF(COUNTA(A75:H75,K75,P75,S75)=0,"",IF(OR(I75="",I75=E75),"",IFERROR(INDEX('Rüstmatrix'!$D$5:$D$104,MATCH(I75&amp;"|"&amp;E75,'Rüstmatrix'!$F$5:$F$104,0)),"")))</f>
        <v/>
      </c>
      <c r="P75" s="25" t="n"/>
      <c r="Q75" s="26">
        <f>IF(COUNTA(A75:H75,K75,P75,S75)=0,"",IFERROR(IF(OR(A75="",B75="",C75="",D75="",E75="",F75="",G75="",H75="",P75="",S75=""),"Eingabe fehlt",IF(COUNTIF($D$5:$D$104,D75)&gt;1,"Auftrag doppelt",IF(COUNTIFS($A$5:$A$104,A75,$B$5:$B$104,B75,$C$5:$C$104,C75)&gt;1,"Reihenfolge doppelt",IF(AND(A75&gt;1,I75=""),"Reihenfolge prüfen",IF(AND(I75&lt;&gt;"",I75&lt;&gt;E75,J75=""),"Matrix fehlt",IF(AND(I75&lt;&gt;"",M75&lt;N74),"Zeitkonflikt",IF(K75&gt;'Parameter_Hinweise'!$B$8,"Zuschlag über Grenze",IF(L75&gt;'Parameter_Hinweise'!$B$7,"Rüstzeit über Schwelle",IF(OR(MOD(M75,1)&lt;'Parameter_Hinweise'!$B$5,MOD(N75,1)&gt;'Parameter_Hinweise'!$B$6),"Außerhalb Planzeit","Plausibel"))))))))),"Eingabe prüfen"))</f>
        <v/>
      </c>
      <c r="R75" s="26">
        <f>IF(COUNTA(A75:H75,K75,P75,S75)=0,"",IF(OR(L75="",L75=0),"",IF(O75="","Team fehlt",IFERROR(IF(SUMPRODUCT(($O$5:$O$104=O75)*($M$5:$M$104&lt;G75)*($G$5:$G$104&gt;M75)*(ROW($O$5:$O$104)&lt;&gt;ROW()))&gt;0,"Team doppelt belegt","Frei"),"Eingabe prüfen"))))</f>
        <v/>
      </c>
      <c r="S75" s="20" t="n"/>
    </row>
    <row r="76">
      <c r="A76" s="18" t="n"/>
      <c r="B76" s="46" t="n"/>
      <c r="C76" s="20" t="n"/>
      <c r="D76" s="20" t="n"/>
      <c r="E76" s="20" t="n"/>
      <c r="F76" s="18" t="n"/>
      <c r="G76" s="47" t="n"/>
      <c r="H76" s="48" t="n"/>
      <c r="I76" s="14">
        <f>IF(COUNTA(A76:H76,K76,P76,S76)=0,"",IF(AND(B76=B75,C76=C75,A76=A75+1),E75,""))</f>
        <v/>
      </c>
      <c r="J76" s="51">
        <f>IF(COUNTA(A76:H76,K76,P76,S76)=0,"",IF(I76="",0,IF(I76=E76,0,IFERROR(INDEX('Rüstmatrix'!$C$5:$C$104,MATCH(I76&amp;"|"&amp;E76,'Rüstmatrix'!$F$5:$F$104,0)),""))))</f>
        <v/>
      </c>
      <c r="K76" s="48" t="n"/>
      <c r="L76" s="51">
        <f>IF(COUNTA(A76:H76,K76,P76,S76)=0,"",IF(J76="","",J76+IF(K76="",0,K76)))</f>
        <v/>
      </c>
      <c r="M76" s="52">
        <f>IF(OR(G76="",L76=""),"",IFERROR(G76-L76/1440,""))</f>
        <v/>
      </c>
      <c r="N76" s="52">
        <f>IF(OR(G76="",H76=""),"",IFERROR(G76+H76/1440,""))</f>
        <v/>
      </c>
      <c r="O76" s="14">
        <f>IF(COUNTA(A76:H76,K76,P76,S76)=0,"",IF(OR(I76="",I76=E76),"",IFERROR(INDEX('Rüstmatrix'!$D$5:$D$104,MATCH(I76&amp;"|"&amp;E76,'Rüstmatrix'!$F$5:$F$104,0)),"")))</f>
        <v/>
      </c>
      <c r="P76" s="25" t="n"/>
      <c r="Q76" s="29">
        <f>IF(COUNTA(A76:H76,K76,P76,S76)=0,"",IFERROR(IF(OR(A76="",B76="",C76="",D76="",E76="",F76="",G76="",H76="",P76="",S76=""),"Eingabe fehlt",IF(COUNTIF($D$5:$D$104,D76)&gt;1,"Auftrag doppelt",IF(COUNTIFS($A$5:$A$104,A76,$B$5:$B$104,B76,$C$5:$C$104,C76)&gt;1,"Reihenfolge doppelt",IF(AND(A76&gt;1,I76=""),"Reihenfolge prüfen",IF(AND(I76&lt;&gt;"",I76&lt;&gt;E76,J76=""),"Matrix fehlt",IF(AND(I76&lt;&gt;"",M76&lt;N75),"Zeitkonflikt",IF(K76&gt;'Parameter_Hinweise'!$B$8,"Zuschlag über Grenze",IF(L76&gt;'Parameter_Hinweise'!$B$7,"Rüstzeit über Schwelle",IF(OR(MOD(M76,1)&lt;'Parameter_Hinweise'!$B$5,MOD(N76,1)&gt;'Parameter_Hinweise'!$B$6),"Außerhalb Planzeit","Plausibel"))))))))),"Eingabe prüfen"))</f>
        <v/>
      </c>
      <c r="R76" s="29">
        <f>IF(COUNTA(A76:H76,K76,P76,S76)=0,"",IF(OR(L76="",L76=0),"",IF(O76="","Team fehlt",IFERROR(IF(SUMPRODUCT(($O$5:$O$104=O76)*($M$5:$M$104&lt;G76)*($G$5:$G$104&gt;M76)*(ROW($O$5:$O$104)&lt;&gt;ROW()))&gt;0,"Team doppelt belegt","Frei"),"Eingabe prüfen"))))</f>
        <v/>
      </c>
      <c r="S76" s="20" t="n"/>
    </row>
    <row r="77">
      <c r="A77" s="18" t="n"/>
      <c r="B77" s="46" t="n"/>
      <c r="C77" s="20" t="n"/>
      <c r="D77" s="20" t="n"/>
      <c r="E77" s="20" t="n"/>
      <c r="F77" s="18" t="n"/>
      <c r="G77" s="47" t="n"/>
      <c r="H77" s="48" t="n"/>
      <c r="I77" s="11">
        <f>IF(COUNTA(A77:H77,K77,P77,S77)=0,"",IF(AND(B77=B76,C77=C76,A77=A76+1),E76,""))</f>
        <v/>
      </c>
      <c r="J77" s="49">
        <f>IF(COUNTA(A77:H77,K77,P77,S77)=0,"",IF(I77="",0,IF(I77=E77,0,IFERROR(INDEX('Rüstmatrix'!$C$5:$C$104,MATCH(I77&amp;"|"&amp;E77,'Rüstmatrix'!$F$5:$F$104,0)),""))))</f>
        <v/>
      </c>
      <c r="K77" s="48" t="n"/>
      <c r="L77" s="49">
        <f>IF(COUNTA(A77:H77,K77,P77,S77)=0,"",IF(J77="","",J77+IF(K77="",0,K77)))</f>
        <v/>
      </c>
      <c r="M77" s="50">
        <f>IF(OR(G77="",L77=""),"",IFERROR(G77-L77/1440,""))</f>
        <v/>
      </c>
      <c r="N77" s="50">
        <f>IF(OR(G77="",H77=""),"",IFERROR(G77+H77/1440,""))</f>
        <v/>
      </c>
      <c r="O77" s="11">
        <f>IF(COUNTA(A77:H77,K77,P77,S77)=0,"",IF(OR(I77="",I77=E77),"",IFERROR(INDEX('Rüstmatrix'!$D$5:$D$104,MATCH(I77&amp;"|"&amp;E77,'Rüstmatrix'!$F$5:$F$104,0)),"")))</f>
        <v/>
      </c>
      <c r="P77" s="25" t="n"/>
      <c r="Q77" s="26">
        <f>IF(COUNTA(A77:H77,K77,P77,S77)=0,"",IFERROR(IF(OR(A77="",B77="",C77="",D77="",E77="",F77="",G77="",H77="",P77="",S77=""),"Eingabe fehlt",IF(COUNTIF($D$5:$D$104,D77)&gt;1,"Auftrag doppelt",IF(COUNTIFS($A$5:$A$104,A77,$B$5:$B$104,B77,$C$5:$C$104,C77)&gt;1,"Reihenfolge doppelt",IF(AND(A77&gt;1,I77=""),"Reihenfolge prüfen",IF(AND(I77&lt;&gt;"",I77&lt;&gt;E77,J77=""),"Matrix fehlt",IF(AND(I77&lt;&gt;"",M77&lt;N76),"Zeitkonflikt",IF(K77&gt;'Parameter_Hinweise'!$B$8,"Zuschlag über Grenze",IF(L77&gt;'Parameter_Hinweise'!$B$7,"Rüstzeit über Schwelle",IF(OR(MOD(M77,1)&lt;'Parameter_Hinweise'!$B$5,MOD(N77,1)&gt;'Parameter_Hinweise'!$B$6),"Außerhalb Planzeit","Plausibel"))))))))),"Eingabe prüfen"))</f>
        <v/>
      </c>
      <c r="R77" s="26">
        <f>IF(COUNTA(A77:H77,K77,P77,S77)=0,"",IF(OR(L77="",L77=0),"",IF(O77="","Team fehlt",IFERROR(IF(SUMPRODUCT(($O$5:$O$104=O77)*($M$5:$M$104&lt;G77)*($G$5:$G$104&gt;M77)*(ROW($O$5:$O$104)&lt;&gt;ROW()))&gt;0,"Team doppelt belegt","Frei"),"Eingabe prüfen"))))</f>
        <v/>
      </c>
      <c r="S77" s="20" t="n"/>
    </row>
    <row r="78">
      <c r="A78" s="18" t="n"/>
      <c r="B78" s="46" t="n"/>
      <c r="C78" s="20" t="n"/>
      <c r="D78" s="20" t="n"/>
      <c r="E78" s="20" t="n"/>
      <c r="F78" s="18" t="n"/>
      <c r="G78" s="47" t="n"/>
      <c r="H78" s="48" t="n"/>
      <c r="I78" s="14">
        <f>IF(COUNTA(A78:H78,K78,P78,S78)=0,"",IF(AND(B78=B77,C78=C77,A78=A77+1),E77,""))</f>
        <v/>
      </c>
      <c r="J78" s="51">
        <f>IF(COUNTA(A78:H78,K78,P78,S78)=0,"",IF(I78="",0,IF(I78=E78,0,IFERROR(INDEX('Rüstmatrix'!$C$5:$C$104,MATCH(I78&amp;"|"&amp;E78,'Rüstmatrix'!$F$5:$F$104,0)),""))))</f>
        <v/>
      </c>
      <c r="K78" s="48" t="n"/>
      <c r="L78" s="51">
        <f>IF(COUNTA(A78:H78,K78,P78,S78)=0,"",IF(J78="","",J78+IF(K78="",0,K78)))</f>
        <v/>
      </c>
      <c r="M78" s="52">
        <f>IF(OR(G78="",L78=""),"",IFERROR(G78-L78/1440,""))</f>
        <v/>
      </c>
      <c r="N78" s="52">
        <f>IF(OR(G78="",H78=""),"",IFERROR(G78+H78/1440,""))</f>
        <v/>
      </c>
      <c r="O78" s="14">
        <f>IF(COUNTA(A78:H78,K78,P78,S78)=0,"",IF(OR(I78="",I78=E78),"",IFERROR(INDEX('Rüstmatrix'!$D$5:$D$104,MATCH(I78&amp;"|"&amp;E78,'Rüstmatrix'!$F$5:$F$104,0)),"")))</f>
        <v/>
      </c>
      <c r="P78" s="25" t="n"/>
      <c r="Q78" s="29">
        <f>IF(COUNTA(A78:H78,K78,P78,S78)=0,"",IFERROR(IF(OR(A78="",B78="",C78="",D78="",E78="",F78="",G78="",H78="",P78="",S78=""),"Eingabe fehlt",IF(COUNTIF($D$5:$D$104,D78)&gt;1,"Auftrag doppelt",IF(COUNTIFS($A$5:$A$104,A78,$B$5:$B$104,B78,$C$5:$C$104,C78)&gt;1,"Reihenfolge doppelt",IF(AND(A78&gt;1,I78=""),"Reihenfolge prüfen",IF(AND(I78&lt;&gt;"",I78&lt;&gt;E78,J78=""),"Matrix fehlt",IF(AND(I78&lt;&gt;"",M78&lt;N77),"Zeitkonflikt",IF(K78&gt;'Parameter_Hinweise'!$B$8,"Zuschlag über Grenze",IF(L78&gt;'Parameter_Hinweise'!$B$7,"Rüstzeit über Schwelle",IF(OR(MOD(M78,1)&lt;'Parameter_Hinweise'!$B$5,MOD(N78,1)&gt;'Parameter_Hinweise'!$B$6),"Außerhalb Planzeit","Plausibel"))))))))),"Eingabe prüfen"))</f>
        <v/>
      </c>
      <c r="R78" s="29">
        <f>IF(COUNTA(A78:H78,K78,P78,S78)=0,"",IF(OR(L78="",L78=0),"",IF(O78="","Team fehlt",IFERROR(IF(SUMPRODUCT(($O$5:$O$104=O78)*($M$5:$M$104&lt;G78)*($G$5:$G$104&gt;M78)*(ROW($O$5:$O$104)&lt;&gt;ROW()))&gt;0,"Team doppelt belegt","Frei"),"Eingabe prüfen"))))</f>
        <v/>
      </c>
      <c r="S78" s="20" t="n"/>
    </row>
    <row r="79">
      <c r="A79" s="18" t="n"/>
      <c r="B79" s="46" t="n"/>
      <c r="C79" s="20" t="n"/>
      <c r="D79" s="20" t="n"/>
      <c r="E79" s="20" t="n"/>
      <c r="F79" s="18" t="n"/>
      <c r="G79" s="47" t="n"/>
      <c r="H79" s="48" t="n"/>
      <c r="I79" s="11">
        <f>IF(COUNTA(A79:H79,K79,P79,S79)=0,"",IF(AND(B79=B78,C79=C78,A79=A78+1),E78,""))</f>
        <v/>
      </c>
      <c r="J79" s="49">
        <f>IF(COUNTA(A79:H79,K79,P79,S79)=0,"",IF(I79="",0,IF(I79=E79,0,IFERROR(INDEX('Rüstmatrix'!$C$5:$C$104,MATCH(I79&amp;"|"&amp;E79,'Rüstmatrix'!$F$5:$F$104,0)),""))))</f>
        <v/>
      </c>
      <c r="K79" s="48" t="n"/>
      <c r="L79" s="49">
        <f>IF(COUNTA(A79:H79,K79,P79,S79)=0,"",IF(J79="","",J79+IF(K79="",0,K79)))</f>
        <v/>
      </c>
      <c r="M79" s="50">
        <f>IF(OR(G79="",L79=""),"",IFERROR(G79-L79/1440,""))</f>
        <v/>
      </c>
      <c r="N79" s="50">
        <f>IF(OR(G79="",H79=""),"",IFERROR(G79+H79/1440,""))</f>
        <v/>
      </c>
      <c r="O79" s="11">
        <f>IF(COUNTA(A79:H79,K79,P79,S79)=0,"",IF(OR(I79="",I79=E79),"",IFERROR(INDEX('Rüstmatrix'!$D$5:$D$104,MATCH(I79&amp;"|"&amp;E79,'Rüstmatrix'!$F$5:$F$104,0)),"")))</f>
        <v/>
      </c>
      <c r="P79" s="25" t="n"/>
      <c r="Q79" s="26">
        <f>IF(COUNTA(A79:H79,K79,P79,S79)=0,"",IFERROR(IF(OR(A79="",B79="",C79="",D79="",E79="",F79="",G79="",H79="",P79="",S79=""),"Eingabe fehlt",IF(COUNTIF($D$5:$D$104,D79)&gt;1,"Auftrag doppelt",IF(COUNTIFS($A$5:$A$104,A79,$B$5:$B$104,B79,$C$5:$C$104,C79)&gt;1,"Reihenfolge doppelt",IF(AND(A79&gt;1,I79=""),"Reihenfolge prüfen",IF(AND(I79&lt;&gt;"",I79&lt;&gt;E79,J79=""),"Matrix fehlt",IF(AND(I79&lt;&gt;"",M79&lt;N78),"Zeitkonflikt",IF(K79&gt;'Parameter_Hinweise'!$B$8,"Zuschlag über Grenze",IF(L79&gt;'Parameter_Hinweise'!$B$7,"Rüstzeit über Schwelle",IF(OR(MOD(M79,1)&lt;'Parameter_Hinweise'!$B$5,MOD(N79,1)&gt;'Parameter_Hinweise'!$B$6),"Außerhalb Planzeit","Plausibel"))))))))),"Eingabe prüfen"))</f>
        <v/>
      </c>
      <c r="R79" s="26">
        <f>IF(COUNTA(A79:H79,K79,P79,S79)=0,"",IF(OR(L79="",L79=0),"",IF(O79="","Team fehlt",IFERROR(IF(SUMPRODUCT(($O$5:$O$104=O79)*($M$5:$M$104&lt;G79)*($G$5:$G$104&gt;M79)*(ROW($O$5:$O$104)&lt;&gt;ROW()))&gt;0,"Team doppelt belegt","Frei"),"Eingabe prüfen"))))</f>
        <v/>
      </c>
      <c r="S79" s="20" t="n"/>
    </row>
    <row r="80">
      <c r="A80" s="18" t="n"/>
      <c r="B80" s="46" t="n"/>
      <c r="C80" s="20" t="n"/>
      <c r="D80" s="20" t="n"/>
      <c r="E80" s="20" t="n"/>
      <c r="F80" s="18" t="n"/>
      <c r="G80" s="47" t="n"/>
      <c r="H80" s="48" t="n"/>
      <c r="I80" s="14">
        <f>IF(COUNTA(A80:H80,K80,P80,S80)=0,"",IF(AND(B80=B79,C80=C79,A80=A79+1),E79,""))</f>
        <v/>
      </c>
      <c r="J80" s="51">
        <f>IF(COUNTA(A80:H80,K80,P80,S80)=0,"",IF(I80="",0,IF(I80=E80,0,IFERROR(INDEX('Rüstmatrix'!$C$5:$C$104,MATCH(I80&amp;"|"&amp;E80,'Rüstmatrix'!$F$5:$F$104,0)),""))))</f>
        <v/>
      </c>
      <c r="K80" s="48" t="n"/>
      <c r="L80" s="51">
        <f>IF(COUNTA(A80:H80,K80,P80,S80)=0,"",IF(J80="","",J80+IF(K80="",0,K80)))</f>
        <v/>
      </c>
      <c r="M80" s="52">
        <f>IF(OR(G80="",L80=""),"",IFERROR(G80-L80/1440,""))</f>
        <v/>
      </c>
      <c r="N80" s="52">
        <f>IF(OR(G80="",H80=""),"",IFERROR(G80+H80/1440,""))</f>
        <v/>
      </c>
      <c r="O80" s="14">
        <f>IF(COUNTA(A80:H80,K80,P80,S80)=0,"",IF(OR(I80="",I80=E80),"",IFERROR(INDEX('Rüstmatrix'!$D$5:$D$104,MATCH(I80&amp;"|"&amp;E80,'Rüstmatrix'!$F$5:$F$104,0)),"")))</f>
        <v/>
      </c>
      <c r="P80" s="25" t="n"/>
      <c r="Q80" s="29">
        <f>IF(COUNTA(A80:H80,K80,P80,S80)=0,"",IFERROR(IF(OR(A80="",B80="",C80="",D80="",E80="",F80="",G80="",H80="",P80="",S80=""),"Eingabe fehlt",IF(COUNTIF($D$5:$D$104,D80)&gt;1,"Auftrag doppelt",IF(COUNTIFS($A$5:$A$104,A80,$B$5:$B$104,B80,$C$5:$C$104,C80)&gt;1,"Reihenfolge doppelt",IF(AND(A80&gt;1,I80=""),"Reihenfolge prüfen",IF(AND(I80&lt;&gt;"",I80&lt;&gt;E80,J80=""),"Matrix fehlt",IF(AND(I80&lt;&gt;"",M80&lt;N79),"Zeitkonflikt",IF(K80&gt;'Parameter_Hinweise'!$B$8,"Zuschlag über Grenze",IF(L80&gt;'Parameter_Hinweise'!$B$7,"Rüstzeit über Schwelle",IF(OR(MOD(M80,1)&lt;'Parameter_Hinweise'!$B$5,MOD(N80,1)&gt;'Parameter_Hinweise'!$B$6),"Außerhalb Planzeit","Plausibel"))))))))),"Eingabe prüfen"))</f>
        <v/>
      </c>
      <c r="R80" s="29">
        <f>IF(COUNTA(A80:H80,K80,P80,S80)=0,"",IF(OR(L80="",L80=0),"",IF(O80="","Team fehlt",IFERROR(IF(SUMPRODUCT(($O$5:$O$104=O80)*($M$5:$M$104&lt;G80)*($G$5:$G$104&gt;M80)*(ROW($O$5:$O$104)&lt;&gt;ROW()))&gt;0,"Team doppelt belegt","Frei"),"Eingabe prüfen"))))</f>
        <v/>
      </c>
      <c r="S80" s="20" t="n"/>
    </row>
    <row r="81">
      <c r="A81" s="18" t="n"/>
      <c r="B81" s="46" t="n"/>
      <c r="C81" s="20" t="n"/>
      <c r="D81" s="20" t="n"/>
      <c r="E81" s="20" t="n"/>
      <c r="F81" s="18" t="n"/>
      <c r="G81" s="47" t="n"/>
      <c r="H81" s="48" t="n"/>
      <c r="I81" s="11">
        <f>IF(COUNTA(A81:H81,K81,P81,S81)=0,"",IF(AND(B81=B80,C81=C80,A81=A80+1),E80,""))</f>
        <v/>
      </c>
      <c r="J81" s="49">
        <f>IF(COUNTA(A81:H81,K81,P81,S81)=0,"",IF(I81="",0,IF(I81=E81,0,IFERROR(INDEX('Rüstmatrix'!$C$5:$C$104,MATCH(I81&amp;"|"&amp;E81,'Rüstmatrix'!$F$5:$F$104,0)),""))))</f>
        <v/>
      </c>
      <c r="K81" s="48" t="n"/>
      <c r="L81" s="49">
        <f>IF(COUNTA(A81:H81,K81,P81,S81)=0,"",IF(J81="","",J81+IF(K81="",0,K81)))</f>
        <v/>
      </c>
      <c r="M81" s="50">
        <f>IF(OR(G81="",L81=""),"",IFERROR(G81-L81/1440,""))</f>
        <v/>
      </c>
      <c r="N81" s="50">
        <f>IF(OR(G81="",H81=""),"",IFERROR(G81+H81/1440,""))</f>
        <v/>
      </c>
      <c r="O81" s="11">
        <f>IF(COUNTA(A81:H81,K81,P81,S81)=0,"",IF(OR(I81="",I81=E81),"",IFERROR(INDEX('Rüstmatrix'!$D$5:$D$104,MATCH(I81&amp;"|"&amp;E81,'Rüstmatrix'!$F$5:$F$104,0)),"")))</f>
        <v/>
      </c>
      <c r="P81" s="25" t="n"/>
      <c r="Q81" s="26">
        <f>IF(COUNTA(A81:H81,K81,P81,S81)=0,"",IFERROR(IF(OR(A81="",B81="",C81="",D81="",E81="",F81="",G81="",H81="",P81="",S81=""),"Eingabe fehlt",IF(COUNTIF($D$5:$D$104,D81)&gt;1,"Auftrag doppelt",IF(COUNTIFS($A$5:$A$104,A81,$B$5:$B$104,B81,$C$5:$C$104,C81)&gt;1,"Reihenfolge doppelt",IF(AND(A81&gt;1,I81=""),"Reihenfolge prüfen",IF(AND(I81&lt;&gt;"",I81&lt;&gt;E81,J81=""),"Matrix fehlt",IF(AND(I81&lt;&gt;"",M81&lt;N80),"Zeitkonflikt",IF(K81&gt;'Parameter_Hinweise'!$B$8,"Zuschlag über Grenze",IF(L81&gt;'Parameter_Hinweise'!$B$7,"Rüstzeit über Schwelle",IF(OR(MOD(M81,1)&lt;'Parameter_Hinweise'!$B$5,MOD(N81,1)&gt;'Parameter_Hinweise'!$B$6),"Außerhalb Planzeit","Plausibel"))))))))),"Eingabe prüfen"))</f>
        <v/>
      </c>
      <c r="R81" s="26">
        <f>IF(COUNTA(A81:H81,K81,P81,S81)=0,"",IF(OR(L81="",L81=0),"",IF(O81="","Team fehlt",IFERROR(IF(SUMPRODUCT(($O$5:$O$104=O81)*($M$5:$M$104&lt;G81)*($G$5:$G$104&gt;M81)*(ROW($O$5:$O$104)&lt;&gt;ROW()))&gt;0,"Team doppelt belegt","Frei"),"Eingabe prüfen"))))</f>
        <v/>
      </c>
      <c r="S81" s="20" t="n"/>
    </row>
    <row r="82">
      <c r="A82" s="18" t="n"/>
      <c r="B82" s="46" t="n"/>
      <c r="C82" s="20" t="n"/>
      <c r="D82" s="20" t="n"/>
      <c r="E82" s="20" t="n"/>
      <c r="F82" s="18" t="n"/>
      <c r="G82" s="47" t="n"/>
      <c r="H82" s="48" t="n"/>
      <c r="I82" s="14">
        <f>IF(COUNTA(A82:H82,K82,P82,S82)=0,"",IF(AND(B82=B81,C82=C81,A82=A81+1),E81,""))</f>
        <v/>
      </c>
      <c r="J82" s="51">
        <f>IF(COUNTA(A82:H82,K82,P82,S82)=0,"",IF(I82="",0,IF(I82=E82,0,IFERROR(INDEX('Rüstmatrix'!$C$5:$C$104,MATCH(I82&amp;"|"&amp;E82,'Rüstmatrix'!$F$5:$F$104,0)),""))))</f>
        <v/>
      </c>
      <c r="K82" s="48" t="n"/>
      <c r="L82" s="51">
        <f>IF(COUNTA(A82:H82,K82,P82,S82)=0,"",IF(J82="","",J82+IF(K82="",0,K82)))</f>
        <v/>
      </c>
      <c r="M82" s="52">
        <f>IF(OR(G82="",L82=""),"",IFERROR(G82-L82/1440,""))</f>
        <v/>
      </c>
      <c r="N82" s="52">
        <f>IF(OR(G82="",H82=""),"",IFERROR(G82+H82/1440,""))</f>
        <v/>
      </c>
      <c r="O82" s="14">
        <f>IF(COUNTA(A82:H82,K82,P82,S82)=0,"",IF(OR(I82="",I82=E82),"",IFERROR(INDEX('Rüstmatrix'!$D$5:$D$104,MATCH(I82&amp;"|"&amp;E82,'Rüstmatrix'!$F$5:$F$104,0)),"")))</f>
        <v/>
      </c>
      <c r="P82" s="25" t="n"/>
      <c r="Q82" s="29">
        <f>IF(COUNTA(A82:H82,K82,P82,S82)=0,"",IFERROR(IF(OR(A82="",B82="",C82="",D82="",E82="",F82="",G82="",H82="",P82="",S82=""),"Eingabe fehlt",IF(COUNTIF($D$5:$D$104,D82)&gt;1,"Auftrag doppelt",IF(COUNTIFS($A$5:$A$104,A82,$B$5:$B$104,B82,$C$5:$C$104,C82)&gt;1,"Reihenfolge doppelt",IF(AND(A82&gt;1,I82=""),"Reihenfolge prüfen",IF(AND(I82&lt;&gt;"",I82&lt;&gt;E82,J82=""),"Matrix fehlt",IF(AND(I82&lt;&gt;"",M82&lt;N81),"Zeitkonflikt",IF(K82&gt;'Parameter_Hinweise'!$B$8,"Zuschlag über Grenze",IF(L82&gt;'Parameter_Hinweise'!$B$7,"Rüstzeit über Schwelle",IF(OR(MOD(M82,1)&lt;'Parameter_Hinweise'!$B$5,MOD(N82,1)&gt;'Parameter_Hinweise'!$B$6),"Außerhalb Planzeit","Plausibel"))))))))),"Eingabe prüfen"))</f>
        <v/>
      </c>
      <c r="R82" s="29">
        <f>IF(COUNTA(A82:H82,K82,P82,S82)=0,"",IF(OR(L82="",L82=0),"",IF(O82="","Team fehlt",IFERROR(IF(SUMPRODUCT(($O$5:$O$104=O82)*($M$5:$M$104&lt;G82)*($G$5:$G$104&gt;M82)*(ROW($O$5:$O$104)&lt;&gt;ROW()))&gt;0,"Team doppelt belegt","Frei"),"Eingabe prüfen"))))</f>
        <v/>
      </c>
      <c r="S82" s="20" t="n"/>
    </row>
    <row r="83">
      <c r="A83" s="18" t="n"/>
      <c r="B83" s="46" t="n"/>
      <c r="C83" s="20" t="n"/>
      <c r="D83" s="20" t="n"/>
      <c r="E83" s="20" t="n"/>
      <c r="F83" s="18" t="n"/>
      <c r="G83" s="47" t="n"/>
      <c r="H83" s="48" t="n"/>
      <c r="I83" s="11">
        <f>IF(COUNTA(A83:H83,K83,P83,S83)=0,"",IF(AND(B83=B82,C83=C82,A83=A82+1),E82,""))</f>
        <v/>
      </c>
      <c r="J83" s="49">
        <f>IF(COUNTA(A83:H83,K83,P83,S83)=0,"",IF(I83="",0,IF(I83=E83,0,IFERROR(INDEX('Rüstmatrix'!$C$5:$C$104,MATCH(I83&amp;"|"&amp;E83,'Rüstmatrix'!$F$5:$F$104,0)),""))))</f>
        <v/>
      </c>
      <c r="K83" s="48" t="n"/>
      <c r="L83" s="49">
        <f>IF(COUNTA(A83:H83,K83,P83,S83)=0,"",IF(J83="","",J83+IF(K83="",0,K83)))</f>
        <v/>
      </c>
      <c r="M83" s="50">
        <f>IF(OR(G83="",L83=""),"",IFERROR(G83-L83/1440,""))</f>
        <v/>
      </c>
      <c r="N83" s="50">
        <f>IF(OR(G83="",H83=""),"",IFERROR(G83+H83/1440,""))</f>
        <v/>
      </c>
      <c r="O83" s="11">
        <f>IF(COUNTA(A83:H83,K83,P83,S83)=0,"",IF(OR(I83="",I83=E83),"",IFERROR(INDEX('Rüstmatrix'!$D$5:$D$104,MATCH(I83&amp;"|"&amp;E83,'Rüstmatrix'!$F$5:$F$104,0)),"")))</f>
        <v/>
      </c>
      <c r="P83" s="25" t="n"/>
      <c r="Q83" s="26">
        <f>IF(COUNTA(A83:H83,K83,P83,S83)=0,"",IFERROR(IF(OR(A83="",B83="",C83="",D83="",E83="",F83="",G83="",H83="",P83="",S83=""),"Eingabe fehlt",IF(COUNTIF($D$5:$D$104,D83)&gt;1,"Auftrag doppelt",IF(COUNTIFS($A$5:$A$104,A83,$B$5:$B$104,B83,$C$5:$C$104,C83)&gt;1,"Reihenfolge doppelt",IF(AND(A83&gt;1,I83=""),"Reihenfolge prüfen",IF(AND(I83&lt;&gt;"",I83&lt;&gt;E83,J83=""),"Matrix fehlt",IF(AND(I83&lt;&gt;"",M83&lt;N82),"Zeitkonflikt",IF(K83&gt;'Parameter_Hinweise'!$B$8,"Zuschlag über Grenze",IF(L83&gt;'Parameter_Hinweise'!$B$7,"Rüstzeit über Schwelle",IF(OR(MOD(M83,1)&lt;'Parameter_Hinweise'!$B$5,MOD(N83,1)&gt;'Parameter_Hinweise'!$B$6),"Außerhalb Planzeit","Plausibel"))))))))),"Eingabe prüfen"))</f>
        <v/>
      </c>
      <c r="R83" s="26">
        <f>IF(COUNTA(A83:H83,K83,P83,S83)=0,"",IF(OR(L83="",L83=0),"",IF(O83="","Team fehlt",IFERROR(IF(SUMPRODUCT(($O$5:$O$104=O83)*($M$5:$M$104&lt;G83)*($G$5:$G$104&gt;M83)*(ROW($O$5:$O$104)&lt;&gt;ROW()))&gt;0,"Team doppelt belegt","Frei"),"Eingabe prüfen"))))</f>
        <v/>
      </c>
      <c r="S83" s="20" t="n"/>
    </row>
    <row r="84">
      <c r="A84" s="18" t="n"/>
      <c r="B84" s="46" t="n"/>
      <c r="C84" s="20" t="n"/>
      <c r="D84" s="20" t="n"/>
      <c r="E84" s="20" t="n"/>
      <c r="F84" s="18" t="n"/>
      <c r="G84" s="47" t="n"/>
      <c r="H84" s="48" t="n"/>
      <c r="I84" s="14">
        <f>IF(COUNTA(A84:H84,K84,P84,S84)=0,"",IF(AND(B84=B83,C84=C83,A84=A83+1),E83,""))</f>
        <v/>
      </c>
      <c r="J84" s="51">
        <f>IF(COUNTA(A84:H84,K84,P84,S84)=0,"",IF(I84="",0,IF(I84=E84,0,IFERROR(INDEX('Rüstmatrix'!$C$5:$C$104,MATCH(I84&amp;"|"&amp;E84,'Rüstmatrix'!$F$5:$F$104,0)),""))))</f>
        <v/>
      </c>
      <c r="K84" s="48" t="n"/>
      <c r="L84" s="51">
        <f>IF(COUNTA(A84:H84,K84,P84,S84)=0,"",IF(J84="","",J84+IF(K84="",0,K84)))</f>
        <v/>
      </c>
      <c r="M84" s="52">
        <f>IF(OR(G84="",L84=""),"",IFERROR(G84-L84/1440,""))</f>
        <v/>
      </c>
      <c r="N84" s="52">
        <f>IF(OR(G84="",H84=""),"",IFERROR(G84+H84/1440,""))</f>
        <v/>
      </c>
      <c r="O84" s="14">
        <f>IF(COUNTA(A84:H84,K84,P84,S84)=0,"",IF(OR(I84="",I84=E84),"",IFERROR(INDEX('Rüstmatrix'!$D$5:$D$104,MATCH(I84&amp;"|"&amp;E84,'Rüstmatrix'!$F$5:$F$104,0)),"")))</f>
        <v/>
      </c>
      <c r="P84" s="25" t="n"/>
      <c r="Q84" s="29">
        <f>IF(COUNTA(A84:H84,K84,P84,S84)=0,"",IFERROR(IF(OR(A84="",B84="",C84="",D84="",E84="",F84="",G84="",H84="",P84="",S84=""),"Eingabe fehlt",IF(COUNTIF($D$5:$D$104,D84)&gt;1,"Auftrag doppelt",IF(COUNTIFS($A$5:$A$104,A84,$B$5:$B$104,B84,$C$5:$C$104,C84)&gt;1,"Reihenfolge doppelt",IF(AND(A84&gt;1,I84=""),"Reihenfolge prüfen",IF(AND(I84&lt;&gt;"",I84&lt;&gt;E84,J84=""),"Matrix fehlt",IF(AND(I84&lt;&gt;"",M84&lt;N83),"Zeitkonflikt",IF(K84&gt;'Parameter_Hinweise'!$B$8,"Zuschlag über Grenze",IF(L84&gt;'Parameter_Hinweise'!$B$7,"Rüstzeit über Schwelle",IF(OR(MOD(M84,1)&lt;'Parameter_Hinweise'!$B$5,MOD(N84,1)&gt;'Parameter_Hinweise'!$B$6),"Außerhalb Planzeit","Plausibel"))))))))),"Eingabe prüfen"))</f>
        <v/>
      </c>
      <c r="R84" s="29">
        <f>IF(COUNTA(A84:H84,K84,P84,S84)=0,"",IF(OR(L84="",L84=0),"",IF(O84="","Team fehlt",IFERROR(IF(SUMPRODUCT(($O$5:$O$104=O84)*($M$5:$M$104&lt;G84)*($G$5:$G$104&gt;M84)*(ROW($O$5:$O$104)&lt;&gt;ROW()))&gt;0,"Team doppelt belegt","Frei"),"Eingabe prüfen"))))</f>
        <v/>
      </c>
      <c r="S84" s="20" t="n"/>
    </row>
    <row r="85">
      <c r="A85" s="18" t="n"/>
      <c r="B85" s="46" t="n"/>
      <c r="C85" s="20" t="n"/>
      <c r="D85" s="20" t="n"/>
      <c r="E85" s="20" t="n"/>
      <c r="F85" s="18" t="n"/>
      <c r="G85" s="47" t="n"/>
      <c r="H85" s="48" t="n"/>
      <c r="I85" s="11">
        <f>IF(COUNTA(A85:H85,K85,P85,S85)=0,"",IF(AND(B85=B84,C85=C84,A85=A84+1),E84,""))</f>
        <v/>
      </c>
      <c r="J85" s="49">
        <f>IF(COUNTA(A85:H85,K85,P85,S85)=0,"",IF(I85="",0,IF(I85=E85,0,IFERROR(INDEX('Rüstmatrix'!$C$5:$C$104,MATCH(I85&amp;"|"&amp;E85,'Rüstmatrix'!$F$5:$F$104,0)),""))))</f>
        <v/>
      </c>
      <c r="K85" s="48" t="n"/>
      <c r="L85" s="49">
        <f>IF(COUNTA(A85:H85,K85,P85,S85)=0,"",IF(J85="","",J85+IF(K85="",0,K85)))</f>
        <v/>
      </c>
      <c r="M85" s="50">
        <f>IF(OR(G85="",L85=""),"",IFERROR(G85-L85/1440,""))</f>
        <v/>
      </c>
      <c r="N85" s="50">
        <f>IF(OR(G85="",H85=""),"",IFERROR(G85+H85/1440,""))</f>
        <v/>
      </c>
      <c r="O85" s="11">
        <f>IF(COUNTA(A85:H85,K85,P85,S85)=0,"",IF(OR(I85="",I85=E85),"",IFERROR(INDEX('Rüstmatrix'!$D$5:$D$104,MATCH(I85&amp;"|"&amp;E85,'Rüstmatrix'!$F$5:$F$104,0)),"")))</f>
        <v/>
      </c>
      <c r="P85" s="25" t="n"/>
      <c r="Q85" s="26">
        <f>IF(COUNTA(A85:H85,K85,P85,S85)=0,"",IFERROR(IF(OR(A85="",B85="",C85="",D85="",E85="",F85="",G85="",H85="",P85="",S85=""),"Eingabe fehlt",IF(COUNTIF($D$5:$D$104,D85)&gt;1,"Auftrag doppelt",IF(COUNTIFS($A$5:$A$104,A85,$B$5:$B$104,B85,$C$5:$C$104,C85)&gt;1,"Reihenfolge doppelt",IF(AND(A85&gt;1,I85=""),"Reihenfolge prüfen",IF(AND(I85&lt;&gt;"",I85&lt;&gt;E85,J85=""),"Matrix fehlt",IF(AND(I85&lt;&gt;"",M85&lt;N84),"Zeitkonflikt",IF(K85&gt;'Parameter_Hinweise'!$B$8,"Zuschlag über Grenze",IF(L85&gt;'Parameter_Hinweise'!$B$7,"Rüstzeit über Schwelle",IF(OR(MOD(M85,1)&lt;'Parameter_Hinweise'!$B$5,MOD(N85,1)&gt;'Parameter_Hinweise'!$B$6),"Außerhalb Planzeit","Plausibel"))))))))),"Eingabe prüfen"))</f>
        <v/>
      </c>
      <c r="R85" s="26">
        <f>IF(COUNTA(A85:H85,K85,P85,S85)=0,"",IF(OR(L85="",L85=0),"",IF(O85="","Team fehlt",IFERROR(IF(SUMPRODUCT(($O$5:$O$104=O85)*($M$5:$M$104&lt;G85)*($G$5:$G$104&gt;M85)*(ROW($O$5:$O$104)&lt;&gt;ROW()))&gt;0,"Team doppelt belegt","Frei"),"Eingabe prüfen"))))</f>
        <v/>
      </c>
      <c r="S85" s="20" t="n"/>
    </row>
    <row r="86">
      <c r="A86" s="18" t="n"/>
      <c r="B86" s="46" t="n"/>
      <c r="C86" s="20" t="n"/>
      <c r="D86" s="20" t="n"/>
      <c r="E86" s="20" t="n"/>
      <c r="F86" s="18" t="n"/>
      <c r="G86" s="47" t="n"/>
      <c r="H86" s="48" t="n"/>
      <c r="I86" s="14">
        <f>IF(COUNTA(A86:H86,K86,P86,S86)=0,"",IF(AND(B86=B85,C86=C85,A86=A85+1),E85,""))</f>
        <v/>
      </c>
      <c r="J86" s="51">
        <f>IF(COUNTA(A86:H86,K86,P86,S86)=0,"",IF(I86="",0,IF(I86=E86,0,IFERROR(INDEX('Rüstmatrix'!$C$5:$C$104,MATCH(I86&amp;"|"&amp;E86,'Rüstmatrix'!$F$5:$F$104,0)),""))))</f>
        <v/>
      </c>
      <c r="K86" s="48" t="n"/>
      <c r="L86" s="51">
        <f>IF(COUNTA(A86:H86,K86,P86,S86)=0,"",IF(J86="","",J86+IF(K86="",0,K86)))</f>
        <v/>
      </c>
      <c r="M86" s="52">
        <f>IF(OR(G86="",L86=""),"",IFERROR(G86-L86/1440,""))</f>
        <v/>
      </c>
      <c r="N86" s="52">
        <f>IF(OR(G86="",H86=""),"",IFERROR(G86+H86/1440,""))</f>
        <v/>
      </c>
      <c r="O86" s="14">
        <f>IF(COUNTA(A86:H86,K86,P86,S86)=0,"",IF(OR(I86="",I86=E86),"",IFERROR(INDEX('Rüstmatrix'!$D$5:$D$104,MATCH(I86&amp;"|"&amp;E86,'Rüstmatrix'!$F$5:$F$104,0)),"")))</f>
        <v/>
      </c>
      <c r="P86" s="25" t="n"/>
      <c r="Q86" s="29">
        <f>IF(COUNTA(A86:H86,K86,P86,S86)=0,"",IFERROR(IF(OR(A86="",B86="",C86="",D86="",E86="",F86="",G86="",H86="",P86="",S86=""),"Eingabe fehlt",IF(COUNTIF($D$5:$D$104,D86)&gt;1,"Auftrag doppelt",IF(COUNTIFS($A$5:$A$104,A86,$B$5:$B$104,B86,$C$5:$C$104,C86)&gt;1,"Reihenfolge doppelt",IF(AND(A86&gt;1,I86=""),"Reihenfolge prüfen",IF(AND(I86&lt;&gt;"",I86&lt;&gt;E86,J86=""),"Matrix fehlt",IF(AND(I86&lt;&gt;"",M86&lt;N85),"Zeitkonflikt",IF(K86&gt;'Parameter_Hinweise'!$B$8,"Zuschlag über Grenze",IF(L86&gt;'Parameter_Hinweise'!$B$7,"Rüstzeit über Schwelle",IF(OR(MOD(M86,1)&lt;'Parameter_Hinweise'!$B$5,MOD(N86,1)&gt;'Parameter_Hinweise'!$B$6),"Außerhalb Planzeit","Plausibel"))))))))),"Eingabe prüfen"))</f>
        <v/>
      </c>
      <c r="R86" s="29">
        <f>IF(COUNTA(A86:H86,K86,P86,S86)=0,"",IF(OR(L86="",L86=0),"",IF(O86="","Team fehlt",IFERROR(IF(SUMPRODUCT(($O$5:$O$104=O86)*($M$5:$M$104&lt;G86)*($G$5:$G$104&gt;M86)*(ROW($O$5:$O$104)&lt;&gt;ROW()))&gt;0,"Team doppelt belegt","Frei"),"Eingabe prüfen"))))</f>
        <v/>
      </c>
      <c r="S86" s="20" t="n"/>
    </row>
    <row r="87">
      <c r="A87" s="18" t="n"/>
      <c r="B87" s="46" t="n"/>
      <c r="C87" s="20" t="n"/>
      <c r="D87" s="20" t="n"/>
      <c r="E87" s="20" t="n"/>
      <c r="F87" s="18" t="n"/>
      <c r="G87" s="47" t="n"/>
      <c r="H87" s="48" t="n"/>
      <c r="I87" s="11">
        <f>IF(COUNTA(A87:H87,K87,P87,S87)=0,"",IF(AND(B87=B86,C87=C86,A87=A86+1),E86,""))</f>
        <v/>
      </c>
      <c r="J87" s="49">
        <f>IF(COUNTA(A87:H87,K87,P87,S87)=0,"",IF(I87="",0,IF(I87=E87,0,IFERROR(INDEX('Rüstmatrix'!$C$5:$C$104,MATCH(I87&amp;"|"&amp;E87,'Rüstmatrix'!$F$5:$F$104,0)),""))))</f>
        <v/>
      </c>
      <c r="K87" s="48" t="n"/>
      <c r="L87" s="49">
        <f>IF(COUNTA(A87:H87,K87,P87,S87)=0,"",IF(J87="","",J87+IF(K87="",0,K87)))</f>
        <v/>
      </c>
      <c r="M87" s="50">
        <f>IF(OR(G87="",L87=""),"",IFERROR(G87-L87/1440,""))</f>
        <v/>
      </c>
      <c r="N87" s="50">
        <f>IF(OR(G87="",H87=""),"",IFERROR(G87+H87/1440,""))</f>
        <v/>
      </c>
      <c r="O87" s="11">
        <f>IF(COUNTA(A87:H87,K87,P87,S87)=0,"",IF(OR(I87="",I87=E87),"",IFERROR(INDEX('Rüstmatrix'!$D$5:$D$104,MATCH(I87&amp;"|"&amp;E87,'Rüstmatrix'!$F$5:$F$104,0)),"")))</f>
        <v/>
      </c>
      <c r="P87" s="25" t="n"/>
      <c r="Q87" s="26">
        <f>IF(COUNTA(A87:H87,K87,P87,S87)=0,"",IFERROR(IF(OR(A87="",B87="",C87="",D87="",E87="",F87="",G87="",H87="",P87="",S87=""),"Eingabe fehlt",IF(COUNTIF($D$5:$D$104,D87)&gt;1,"Auftrag doppelt",IF(COUNTIFS($A$5:$A$104,A87,$B$5:$B$104,B87,$C$5:$C$104,C87)&gt;1,"Reihenfolge doppelt",IF(AND(A87&gt;1,I87=""),"Reihenfolge prüfen",IF(AND(I87&lt;&gt;"",I87&lt;&gt;E87,J87=""),"Matrix fehlt",IF(AND(I87&lt;&gt;"",M87&lt;N86),"Zeitkonflikt",IF(K87&gt;'Parameter_Hinweise'!$B$8,"Zuschlag über Grenze",IF(L87&gt;'Parameter_Hinweise'!$B$7,"Rüstzeit über Schwelle",IF(OR(MOD(M87,1)&lt;'Parameter_Hinweise'!$B$5,MOD(N87,1)&gt;'Parameter_Hinweise'!$B$6),"Außerhalb Planzeit","Plausibel"))))))))),"Eingabe prüfen"))</f>
        <v/>
      </c>
      <c r="R87" s="26">
        <f>IF(COUNTA(A87:H87,K87,P87,S87)=0,"",IF(OR(L87="",L87=0),"",IF(O87="","Team fehlt",IFERROR(IF(SUMPRODUCT(($O$5:$O$104=O87)*($M$5:$M$104&lt;G87)*($G$5:$G$104&gt;M87)*(ROW($O$5:$O$104)&lt;&gt;ROW()))&gt;0,"Team doppelt belegt","Frei"),"Eingabe prüfen"))))</f>
        <v/>
      </c>
      <c r="S87" s="20" t="n"/>
    </row>
    <row r="88">
      <c r="A88" s="18" t="n"/>
      <c r="B88" s="46" t="n"/>
      <c r="C88" s="20" t="n"/>
      <c r="D88" s="20" t="n"/>
      <c r="E88" s="20" t="n"/>
      <c r="F88" s="18" t="n"/>
      <c r="G88" s="47" t="n"/>
      <c r="H88" s="48" t="n"/>
      <c r="I88" s="14">
        <f>IF(COUNTA(A88:H88,K88,P88,S88)=0,"",IF(AND(B88=B87,C88=C87,A88=A87+1),E87,""))</f>
        <v/>
      </c>
      <c r="J88" s="51">
        <f>IF(COUNTA(A88:H88,K88,P88,S88)=0,"",IF(I88="",0,IF(I88=E88,0,IFERROR(INDEX('Rüstmatrix'!$C$5:$C$104,MATCH(I88&amp;"|"&amp;E88,'Rüstmatrix'!$F$5:$F$104,0)),""))))</f>
        <v/>
      </c>
      <c r="K88" s="48" t="n"/>
      <c r="L88" s="51">
        <f>IF(COUNTA(A88:H88,K88,P88,S88)=0,"",IF(J88="","",J88+IF(K88="",0,K88)))</f>
        <v/>
      </c>
      <c r="M88" s="52">
        <f>IF(OR(G88="",L88=""),"",IFERROR(G88-L88/1440,""))</f>
        <v/>
      </c>
      <c r="N88" s="52">
        <f>IF(OR(G88="",H88=""),"",IFERROR(G88+H88/1440,""))</f>
        <v/>
      </c>
      <c r="O88" s="14">
        <f>IF(COUNTA(A88:H88,K88,P88,S88)=0,"",IF(OR(I88="",I88=E88),"",IFERROR(INDEX('Rüstmatrix'!$D$5:$D$104,MATCH(I88&amp;"|"&amp;E88,'Rüstmatrix'!$F$5:$F$104,0)),"")))</f>
        <v/>
      </c>
      <c r="P88" s="25" t="n"/>
      <c r="Q88" s="29">
        <f>IF(COUNTA(A88:H88,K88,P88,S88)=0,"",IFERROR(IF(OR(A88="",B88="",C88="",D88="",E88="",F88="",G88="",H88="",P88="",S88=""),"Eingabe fehlt",IF(COUNTIF($D$5:$D$104,D88)&gt;1,"Auftrag doppelt",IF(COUNTIFS($A$5:$A$104,A88,$B$5:$B$104,B88,$C$5:$C$104,C88)&gt;1,"Reihenfolge doppelt",IF(AND(A88&gt;1,I88=""),"Reihenfolge prüfen",IF(AND(I88&lt;&gt;"",I88&lt;&gt;E88,J88=""),"Matrix fehlt",IF(AND(I88&lt;&gt;"",M88&lt;N87),"Zeitkonflikt",IF(K88&gt;'Parameter_Hinweise'!$B$8,"Zuschlag über Grenze",IF(L88&gt;'Parameter_Hinweise'!$B$7,"Rüstzeit über Schwelle",IF(OR(MOD(M88,1)&lt;'Parameter_Hinweise'!$B$5,MOD(N88,1)&gt;'Parameter_Hinweise'!$B$6),"Außerhalb Planzeit","Plausibel"))))))))),"Eingabe prüfen"))</f>
        <v/>
      </c>
      <c r="R88" s="29">
        <f>IF(COUNTA(A88:H88,K88,P88,S88)=0,"",IF(OR(L88="",L88=0),"",IF(O88="","Team fehlt",IFERROR(IF(SUMPRODUCT(($O$5:$O$104=O88)*($M$5:$M$104&lt;G88)*($G$5:$G$104&gt;M88)*(ROW($O$5:$O$104)&lt;&gt;ROW()))&gt;0,"Team doppelt belegt","Frei"),"Eingabe prüfen"))))</f>
        <v/>
      </c>
      <c r="S88" s="20" t="n"/>
    </row>
    <row r="89">
      <c r="A89" s="18" t="n"/>
      <c r="B89" s="46" t="n"/>
      <c r="C89" s="20" t="n"/>
      <c r="D89" s="20" t="n"/>
      <c r="E89" s="20" t="n"/>
      <c r="F89" s="18" t="n"/>
      <c r="G89" s="47" t="n"/>
      <c r="H89" s="48" t="n"/>
      <c r="I89" s="11">
        <f>IF(COUNTA(A89:H89,K89,P89,S89)=0,"",IF(AND(B89=B88,C89=C88,A89=A88+1),E88,""))</f>
        <v/>
      </c>
      <c r="J89" s="49">
        <f>IF(COUNTA(A89:H89,K89,P89,S89)=0,"",IF(I89="",0,IF(I89=E89,0,IFERROR(INDEX('Rüstmatrix'!$C$5:$C$104,MATCH(I89&amp;"|"&amp;E89,'Rüstmatrix'!$F$5:$F$104,0)),""))))</f>
        <v/>
      </c>
      <c r="K89" s="48" t="n"/>
      <c r="L89" s="49">
        <f>IF(COUNTA(A89:H89,K89,P89,S89)=0,"",IF(J89="","",J89+IF(K89="",0,K89)))</f>
        <v/>
      </c>
      <c r="M89" s="50">
        <f>IF(OR(G89="",L89=""),"",IFERROR(G89-L89/1440,""))</f>
        <v/>
      </c>
      <c r="N89" s="50">
        <f>IF(OR(G89="",H89=""),"",IFERROR(G89+H89/1440,""))</f>
        <v/>
      </c>
      <c r="O89" s="11">
        <f>IF(COUNTA(A89:H89,K89,P89,S89)=0,"",IF(OR(I89="",I89=E89),"",IFERROR(INDEX('Rüstmatrix'!$D$5:$D$104,MATCH(I89&amp;"|"&amp;E89,'Rüstmatrix'!$F$5:$F$104,0)),"")))</f>
        <v/>
      </c>
      <c r="P89" s="25" t="n"/>
      <c r="Q89" s="26">
        <f>IF(COUNTA(A89:H89,K89,P89,S89)=0,"",IFERROR(IF(OR(A89="",B89="",C89="",D89="",E89="",F89="",G89="",H89="",P89="",S89=""),"Eingabe fehlt",IF(COUNTIF($D$5:$D$104,D89)&gt;1,"Auftrag doppelt",IF(COUNTIFS($A$5:$A$104,A89,$B$5:$B$104,B89,$C$5:$C$104,C89)&gt;1,"Reihenfolge doppelt",IF(AND(A89&gt;1,I89=""),"Reihenfolge prüfen",IF(AND(I89&lt;&gt;"",I89&lt;&gt;E89,J89=""),"Matrix fehlt",IF(AND(I89&lt;&gt;"",M89&lt;N88),"Zeitkonflikt",IF(K89&gt;'Parameter_Hinweise'!$B$8,"Zuschlag über Grenze",IF(L89&gt;'Parameter_Hinweise'!$B$7,"Rüstzeit über Schwelle",IF(OR(MOD(M89,1)&lt;'Parameter_Hinweise'!$B$5,MOD(N89,1)&gt;'Parameter_Hinweise'!$B$6),"Außerhalb Planzeit","Plausibel"))))))))),"Eingabe prüfen"))</f>
        <v/>
      </c>
      <c r="R89" s="26">
        <f>IF(COUNTA(A89:H89,K89,P89,S89)=0,"",IF(OR(L89="",L89=0),"",IF(O89="","Team fehlt",IFERROR(IF(SUMPRODUCT(($O$5:$O$104=O89)*($M$5:$M$104&lt;G89)*($G$5:$G$104&gt;M89)*(ROW($O$5:$O$104)&lt;&gt;ROW()))&gt;0,"Team doppelt belegt","Frei"),"Eingabe prüfen"))))</f>
        <v/>
      </c>
      <c r="S89" s="20" t="n"/>
    </row>
    <row r="90">
      <c r="A90" s="18" t="n"/>
      <c r="B90" s="46" t="n"/>
      <c r="C90" s="20" t="n"/>
      <c r="D90" s="20" t="n"/>
      <c r="E90" s="20" t="n"/>
      <c r="F90" s="18" t="n"/>
      <c r="G90" s="47" t="n"/>
      <c r="H90" s="48" t="n"/>
      <c r="I90" s="14">
        <f>IF(COUNTA(A90:H90,K90,P90,S90)=0,"",IF(AND(B90=B89,C90=C89,A90=A89+1),E89,""))</f>
        <v/>
      </c>
      <c r="J90" s="51">
        <f>IF(COUNTA(A90:H90,K90,P90,S90)=0,"",IF(I90="",0,IF(I90=E90,0,IFERROR(INDEX('Rüstmatrix'!$C$5:$C$104,MATCH(I90&amp;"|"&amp;E90,'Rüstmatrix'!$F$5:$F$104,0)),""))))</f>
        <v/>
      </c>
      <c r="K90" s="48" t="n"/>
      <c r="L90" s="51">
        <f>IF(COUNTA(A90:H90,K90,P90,S90)=0,"",IF(J90="","",J90+IF(K90="",0,K90)))</f>
        <v/>
      </c>
      <c r="M90" s="52">
        <f>IF(OR(G90="",L90=""),"",IFERROR(G90-L90/1440,""))</f>
        <v/>
      </c>
      <c r="N90" s="52">
        <f>IF(OR(G90="",H90=""),"",IFERROR(G90+H90/1440,""))</f>
        <v/>
      </c>
      <c r="O90" s="14">
        <f>IF(COUNTA(A90:H90,K90,P90,S90)=0,"",IF(OR(I90="",I90=E90),"",IFERROR(INDEX('Rüstmatrix'!$D$5:$D$104,MATCH(I90&amp;"|"&amp;E90,'Rüstmatrix'!$F$5:$F$104,0)),"")))</f>
        <v/>
      </c>
      <c r="P90" s="25" t="n"/>
      <c r="Q90" s="29">
        <f>IF(COUNTA(A90:H90,K90,P90,S90)=0,"",IFERROR(IF(OR(A90="",B90="",C90="",D90="",E90="",F90="",G90="",H90="",P90="",S90=""),"Eingabe fehlt",IF(COUNTIF($D$5:$D$104,D90)&gt;1,"Auftrag doppelt",IF(COUNTIFS($A$5:$A$104,A90,$B$5:$B$104,B90,$C$5:$C$104,C90)&gt;1,"Reihenfolge doppelt",IF(AND(A90&gt;1,I90=""),"Reihenfolge prüfen",IF(AND(I90&lt;&gt;"",I90&lt;&gt;E90,J90=""),"Matrix fehlt",IF(AND(I90&lt;&gt;"",M90&lt;N89),"Zeitkonflikt",IF(K90&gt;'Parameter_Hinweise'!$B$8,"Zuschlag über Grenze",IF(L90&gt;'Parameter_Hinweise'!$B$7,"Rüstzeit über Schwelle",IF(OR(MOD(M90,1)&lt;'Parameter_Hinweise'!$B$5,MOD(N90,1)&gt;'Parameter_Hinweise'!$B$6),"Außerhalb Planzeit","Plausibel"))))))))),"Eingabe prüfen"))</f>
        <v/>
      </c>
      <c r="R90" s="29">
        <f>IF(COUNTA(A90:H90,K90,P90,S90)=0,"",IF(OR(L90="",L90=0),"",IF(O90="","Team fehlt",IFERROR(IF(SUMPRODUCT(($O$5:$O$104=O90)*($M$5:$M$104&lt;G90)*($G$5:$G$104&gt;M90)*(ROW($O$5:$O$104)&lt;&gt;ROW()))&gt;0,"Team doppelt belegt","Frei"),"Eingabe prüfen"))))</f>
        <v/>
      </c>
      <c r="S90" s="20" t="n"/>
    </row>
    <row r="91">
      <c r="A91" s="18" t="n"/>
      <c r="B91" s="46" t="n"/>
      <c r="C91" s="20" t="n"/>
      <c r="D91" s="20" t="n"/>
      <c r="E91" s="20" t="n"/>
      <c r="F91" s="18" t="n"/>
      <c r="G91" s="47" t="n"/>
      <c r="H91" s="48" t="n"/>
      <c r="I91" s="11">
        <f>IF(COUNTA(A91:H91,K91,P91,S91)=0,"",IF(AND(B91=B90,C91=C90,A91=A90+1),E90,""))</f>
        <v/>
      </c>
      <c r="J91" s="49">
        <f>IF(COUNTA(A91:H91,K91,P91,S91)=0,"",IF(I91="",0,IF(I91=E91,0,IFERROR(INDEX('Rüstmatrix'!$C$5:$C$104,MATCH(I91&amp;"|"&amp;E91,'Rüstmatrix'!$F$5:$F$104,0)),""))))</f>
        <v/>
      </c>
      <c r="K91" s="48" t="n"/>
      <c r="L91" s="49">
        <f>IF(COUNTA(A91:H91,K91,P91,S91)=0,"",IF(J91="","",J91+IF(K91="",0,K91)))</f>
        <v/>
      </c>
      <c r="M91" s="50">
        <f>IF(OR(G91="",L91=""),"",IFERROR(G91-L91/1440,""))</f>
        <v/>
      </c>
      <c r="N91" s="50">
        <f>IF(OR(G91="",H91=""),"",IFERROR(G91+H91/1440,""))</f>
        <v/>
      </c>
      <c r="O91" s="11">
        <f>IF(COUNTA(A91:H91,K91,P91,S91)=0,"",IF(OR(I91="",I91=E91),"",IFERROR(INDEX('Rüstmatrix'!$D$5:$D$104,MATCH(I91&amp;"|"&amp;E91,'Rüstmatrix'!$F$5:$F$104,0)),"")))</f>
        <v/>
      </c>
      <c r="P91" s="25" t="n"/>
      <c r="Q91" s="26">
        <f>IF(COUNTA(A91:H91,K91,P91,S91)=0,"",IFERROR(IF(OR(A91="",B91="",C91="",D91="",E91="",F91="",G91="",H91="",P91="",S91=""),"Eingabe fehlt",IF(COUNTIF($D$5:$D$104,D91)&gt;1,"Auftrag doppelt",IF(COUNTIFS($A$5:$A$104,A91,$B$5:$B$104,B91,$C$5:$C$104,C91)&gt;1,"Reihenfolge doppelt",IF(AND(A91&gt;1,I91=""),"Reihenfolge prüfen",IF(AND(I91&lt;&gt;"",I91&lt;&gt;E91,J91=""),"Matrix fehlt",IF(AND(I91&lt;&gt;"",M91&lt;N90),"Zeitkonflikt",IF(K91&gt;'Parameter_Hinweise'!$B$8,"Zuschlag über Grenze",IF(L91&gt;'Parameter_Hinweise'!$B$7,"Rüstzeit über Schwelle",IF(OR(MOD(M91,1)&lt;'Parameter_Hinweise'!$B$5,MOD(N91,1)&gt;'Parameter_Hinweise'!$B$6),"Außerhalb Planzeit","Plausibel"))))))))),"Eingabe prüfen"))</f>
        <v/>
      </c>
      <c r="R91" s="26">
        <f>IF(COUNTA(A91:H91,K91,P91,S91)=0,"",IF(OR(L91="",L91=0),"",IF(O91="","Team fehlt",IFERROR(IF(SUMPRODUCT(($O$5:$O$104=O91)*($M$5:$M$104&lt;G91)*($G$5:$G$104&gt;M91)*(ROW($O$5:$O$104)&lt;&gt;ROW()))&gt;0,"Team doppelt belegt","Frei"),"Eingabe prüfen"))))</f>
        <v/>
      </c>
      <c r="S91" s="20" t="n"/>
    </row>
    <row r="92">
      <c r="A92" s="18" t="n"/>
      <c r="B92" s="46" t="n"/>
      <c r="C92" s="20" t="n"/>
      <c r="D92" s="20" t="n"/>
      <c r="E92" s="20" t="n"/>
      <c r="F92" s="18" t="n"/>
      <c r="G92" s="47" t="n"/>
      <c r="H92" s="48" t="n"/>
      <c r="I92" s="14">
        <f>IF(COUNTA(A92:H92,K92,P92,S92)=0,"",IF(AND(B92=B91,C92=C91,A92=A91+1),E91,""))</f>
        <v/>
      </c>
      <c r="J92" s="51">
        <f>IF(COUNTA(A92:H92,K92,P92,S92)=0,"",IF(I92="",0,IF(I92=E92,0,IFERROR(INDEX('Rüstmatrix'!$C$5:$C$104,MATCH(I92&amp;"|"&amp;E92,'Rüstmatrix'!$F$5:$F$104,0)),""))))</f>
        <v/>
      </c>
      <c r="K92" s="48" t="n"/>
      <c r="L92" s="51">
        <f>IF(COUNTA(A92:H92,K92,P92,S92)=0,"",IF(J92="","",J92+IF(K92="",0,K92)))</f>
        <v/>
      </c>
      <c r="M92" s="52">
        <f>IF(OR(G92="",L92=""),"",IFERROR(G92-L92/1440,""))</f>
        <v/>
      </c>
      <c r="N92" s="52">
        <f>IF(OR(G92="",H92=""),"",IFERROR(G92+H92/1440,""))</f>
        <v/>
      </c>
      <c r="O92" s="14">
        <f>IF(COUNTA(A92:H92,K92,P92,S92)=0,"",IF(OR(I92="",I92=E92),"",IFERROR(INDEX('Rüstmatrix'!$D$5:$D$104,MATCH(I92&amp;"|"&amp;E92,'Rüstmatrix'!$F$5:$F$104,0)),"")))</f>
        <v/>
      </c>
      <c r="P92" s="25" t="n"/>
      <c r="Q92" s="29">
        <f>IF(COUNTA(A92:H92,K92,P92,S92)=0,"",IFERROR(IF(OR(A92="",B92="",C92="",D92="",E92="",F92="",G92="",H92="",P92="",S92=""),"Eingabe fehlt",IF(COUNTIF($D$5:$D$104,D92)&gt;1,"Auftrag doppelt",IF(COUNTIFS($A$5:$A$104,A92,$B$5:$B$104,B92,$C$5:$C$104,C92)&gt;1,"Reihenfolge doppelt",IF(AND(A92&gt;1,I92=""),"Reihenfolge prüfen",IF(AND(I92&lt;&gt;"",I92&lt;&gt;E92,J92=""),"Matrix fehlt",IF(AND(I92&lt;&gt;"",M92&lt;N91),"Zeitkonflikt",IF(K92&gt;'Parameter_Hinweise'!$B$8,"Zuschlag über Grenze",IF(L92&gt;'Parameter_Hinweise'!$B$7,"Rüstzeit über Schwelle",IF(OR(MOD(M92,1)&lt;'Parameter_Hinweise'!$B$5,MOD(N92,1)&gt;'Parameter_Hinweise'!$B$6),"Außerhalb Planzeit","Plausibel"))))))))),"Eingabe prüfen"))</f>
        <v/>
      </c>
      <c r="R92" s="29">
        <f>IF(COUNTA(A92:H92,K92,P92,S92)=0,"",IF(OR(L92="",L92=0),"",IF(O92="","Team fehlt",IFERROR(IF(SUMPRODUCT(($O$5:$O$104=O92)*($M$5:$M$104&lt;G92)*($G$5:$G$104&gt;M92)*(ROW($O$5:$O$104)&lt;&gt;ROW()))&gt;0,"Team doppelt belegt","Frei"),"Eingabe prüfen"))))</f>
        <v/>
      </c>
      <c r="S92" s="20" t="n"/>
    </row>
    <row r="93">
      <c r="A93" s="18" t="n"/>
      <c r="B93" s="46" t="n"/>
      <c r="C93" s="20" t="n"/>
      <c r="D93" s="20" t="n"/>
      <c r="E93" s="20" t="n"/>
      <c r="F93" s="18" t="n"/>
      <c r="G93" s="47" t="n"/>
      <c r="H93" s="48" t="n"/>
      <c r="I93" s="11">
        <f>IF(COUNTA(A93:H93,K93,P93,S93)=0,"",IF(AND(B93=B92,C93=C92,A93=A92+1),E92,""))</f>
        <v/>
      </c>
      <c r="J93" s="49">
        <f>IF(COUNTA(A93:H93,K93,P93,S93)=0,"",IF(I93="",0,IF(I93=E93,0,IFERROR(INDEX('Rüstmatrix'!$C$5:$C$104,MATCH(I93&amp;"|"&amp;E93,'Rüstmatrix'!$F$5:$F$104,0)),""))))</f>
        <v/>
      </c>
      <c r="K93" s="48" t="n"/>
      <c r="L93" s="49">
        <f>IF(COUNTA(A93:H93,K93,P93,S93)=0,"",IF(J93="","",J93+IF(K93="",0,K93)))</f>
        <v/>
      </c>
      <c r="M93" s="50">
        <f>IF(OR(G93="",L93=""),"",IFERROR(G93-L93/1440,""))</f>
        <v/>
      </c>
      <c r="N93" s="50">
        <f>IF(OR(G93="",H93=""),"",IFERROR(G93+H93/1440,""))</f>
        <v/>
      </c>
      <c r="O93" s="11">
        <f>IF(COUNTA(A93:H93,K93,P93,S93)=0,"",IF(OR(I93="",I93=E93),"",IFERROR(INDEX('Rüstmatrix'!$D$5:$D$104,MATCH(I93&amp;"|"&amp;E93,'Rüstmatrix'!$F$5:$F$104,0)),"")))</f>
        <v/>
      </c>
      <c r="P93" s="25" t="n"/>
      <c r="Q93" s="26">
        <f>IF(COUNTA(A93:H93,K93,P93,S93)=0,"",IFERROR(IF(OR(A93="",B93="",C93="",D93="",E93="",F93="",G93="",H93="",P93="",S93=""),"Eingabe fehlt",IF(COUNTIF($D$5:$D$104,D93)&gt;1,"Auftrag doppelt",IF(COUNTIFS($A$5:$A$104,A93,$B$5:$B$104,B93,$C$5:$C$104,C93)&gt;1,"Reihenfolge doppelt",IF(AND(A93&gt;1,I93=""),"Reihenfolge prüfen",IF(AND(I93&lt;&gt;"",I93&lt;&gt;E93,J93=""),"Matrix fehlt",IF(AND(I93&lt;&gt;"",M93&lt;N92),"Zeitkonflikt",IF(K93&gt;'Parameter_Hinweise'!$B$8,"Zuschlag über Grenze",IF(L93&gt;'Parameter_Hinweise'!$B$7,"Rüstzeit über Schwelle",IF(OR(MOD(M93,1)&lt;'Parameter_Hinweise'!$B$5,MOD(N93,1)&gt;'Parameter_Hinweise'!$B$6),"Außerhalb Planzeit","Plausibel"))))))))),"Eingabe prüfen"))</f>
        <v/>
      </c>
      <c r="R93" s="26">
        <f>IF(COUNTA(A93:H93,K93,P93,S93)=0,"",IF(OR(L93="",L93=0),"",IF(O93="","Team fehlt",IFERROR(IF(SUMPRODUCT(($O$5:$O$104=O93)*($M$5:$M$104&lt;G93)*($G$5:$G$104&gt;M93)*(ROW($O$5:$O$104)&lt;&gt;ROW()))&gt;0,"Team doppelt belegt","Frei"),"Eingabe prüfen"))))</f>
        <v/>
      </c>
      <c r="S93" s="20" t="n"/>
    </row>
    <row r="94">
      <c r="A94" s="18" t="n"/>
      <c r="B94" s="46" t="n"/>
      <c r="C94" s="20" t="n"/>
      <c r="D94" s="20" t="n"/>
      <c r="E94" s="20" t="n"/>
      <c r="F94" s="18" t="n"/>
      <c r="G94" s="47" t="n"/>
      <c r="H94" s="48" t="n"/>
      <c r="I94" s="14">
        <f>IF(COUNTA(A94:H94,K94,P94,S94)=0,"",IF(AND(B94=B93,C94=C93,A94=A93+1),E93,""))</f>
        <v/>
      </c>
      <c r="J94" s="51">
        <f>IF(COUNTA(A94:H94,K94,P94,S94)=0,"",IF(I94="",0,IF(I94=E94,0,IFERROR(INDEX('Rüstmatrix'!$C$5:$C$104,MATCH(I94&amp;"|"&amp;E94,'Rüstmatrix'!$F$5:$F$104,0)),""))))</f>
        <v/>
      </c>
      <c r="K94" s="48" t="n"/>
      <c r="L94" s="51">
        <f>IF(COUNTA(A94:H94,K94,P94,S94)=0,"",IF(J94="","",J94+IF(K94="",0,K94)))</f>
        <v/>
      </c>
      <c r="M94" s="52">
        <f>IF(OR(G94="",L94=""),"",IFERROR(G94-L94/1440,""))</f>
        <v/>
      </c>
      <c r="N94" s="52">
        <f>IF(OR(G94="",H94=""),"",IFERROR(G94+H94/1440,""))</f>
        <v/>
      </c>
      <c r="O94" s="14">
        <f>IF(COUNTA(A94:H94,K94,P94,S94)=0,"",IF(OR(I94="",I94=E94),"",IFERROR(INDEX('Rüstmatrix'!$D$5:$D$104,MATCH(I94&amp;"|"&amp;E94,'Rüstmatrix'!$F$5:$F$104,0)),"")))</f>
        <v/>
      </c>
      <c r="P94" s="25" t="n"/>
      <c r="Q94" s="29">
        <f>IF(COUNTA(A94:H94,K94,P94,S94)=0,"",IFERROR(IF(OR(A94="",B94="",C94="",D94="",E94="",F94="",G94="",H94="",P94="",S94=""),"Eingabe fehlt",IF(COUNTIF($D$5:$D$104,D94)&gt;1,"Auftrag doppelt",IF(COUNTIFS($A$5:$A$104,A94,$B$5:$B$104,B94,$C$5:$C$104,C94)&gt;1,"Reihenfolge doppelt",IF(AND(A94&gt;1,I94=""),"Reihenfolge prüfen",IF(AND(I94&lt;&gt;"",I94&lt;&gt;E94,J94=""),"Matrix fehlt",IF(AND(I94&lt;&gt;"",M94&lt;N93),"Zeitkonflikt",IF(K94&gt;'Parameter_Hinweise'!$B$8,"Zuschlag über Grenze",IF(L94&gt;'Parameter_Hinweise'!$B$7,"Rüstzeit über Schwelle",IF(OR(MOD(M94,1)&lt;'Parameter_Hinweise'!$B$5,MOD(N94,1)&gt;'Parameter_Hinweise'!$B$6),"Außerhalb Planzeit","Plausibel"))))))))),"Eingabe prüfen"))</f>
        <v/>
      </c>
      <c r="R94" s="29">
        <f>IF(COUNTA(A94:H94,K94,P94,S94)=0,"",IF(OR(L94="",L94=0),"",IF(O94="","Team fehlt",IFERROR(IF(SUMPRODUCT(($O$5:$O$104=O94)*($M$5:$M$104&lt;G94)*($G$5:$G$104&gt;M94)*(ROW($O$5:$O$104)&lt;&gt;ROW()))&gt;0,"Team doppelt belegt","Frei"),"Eingabe prüfen"))))</f>
        <v/>
      </c>
      <c r="S94" s="20" t="n"/>
    </row>
    <row r="95">
      <c r="A95" s="18" t="n"/>
      <c r="B95" s="46" t="n"/>
      <c r="C95" s="20" t="n"/>
      <c r="D95" s="20" t="n"/>
      <c r="E95" s="20" t="n"/>
      <c r="F95" s="18" t="n"/>
      <c r="G95" s="47" t="n"/>
      <c r="H95" s="48" t="n"/>
      <c r="I95" s="11">
        <f>IF(COUNTA(A95:H95,K95,P95,S95)=0,"",IF(AND(B95=B94,C95=C94,A95=A94+1),E94,""))</f>
        <v/>
      </c>
      <c r="J95" s="49">
        <f>IF(COUNTA(A95:H95,K95,P95,S95)=0,"",IF(I95="",0,IF(I95=E95,0,IFERROR(INDEX('Rüstmatrix'!$C$5:$C$104,MATCH(I95&amp;"|"&amp;E95,'Rüstmatrix'!$F$5:$F$104,0)),""))))</f>
        <v/>
      </c>
      <c r="K95" s="48" t="n"/>
      <c r="L95" s="49">
        <f>IF(COUNTA(A95:H95,K95,P95,S95)=0,"",IF(J95="","",J95+IF(K95="",0,K95)))</f>
        <v/>
      </c>
      <c r="M95" s="50">
        <f>IF(OR(G95="",L95=""),"",IFERROR(G95-L95/1440,""))</f>
        <v/>
      </c>
      <c r="N95" s="50">
        <f>IF(OR(G95="",H95=""),"",IFERROR(G95+H95/1440,""))</f>
        <v/>
      </c>
      <c r="O95" s="11">
        <f>IF(COUNTA(A95:H95,K95,P95,S95)=0,"",IF(OR(I95="",I95=E95),"",IFERROR(INDEX('Rüstmatrix'!$D$5:$D$104,MATCH(I95&amp;"|"&amp;E95,'Rüstmatrix'!$F$5:$F$104,0)),"")))</f>
        <v/>
      </c>
      <c r="P95" s="25" t="n"/>
      <c r="Q95" s="26">
        <f>IF(COUNTA(A95:H95,K95,P95,S95)=0,"",IFERROR(IF(OR(A95="",B95="",C95="",D95="",E95="",F95="",G95="",H95="",P95="",S95=""),"Eingabe fehlt",IF(COUNTIF($D$5:$D$104,D95)&gt;1,"Auftrag doppelt",IF(COUNTIFS($A$5:$A$104,A95,$B$5:$B$104,B95,$C$5:$C$104,C95)&gt;1,"Reihenfolge doppelt",IF(AND(A95&gt;1,I95=""),"Reihenfolge prüfen",IF(AND(I95&lt;&gt;"",I95&lt;&gt;E95,J95=""),"Matrix fehlt",IF(AND(I95&lt;&gt;"",M95&lt;N94),"Zeitkonflikt",IF(K95&gt;'Parameter_Hinweise'!$B$8,"Zuschlag über Grenze",IF(L95&gt;'Parameter_Hinweise'!$B$7,"Rüstzeit über Schwelle",IF(OR(MOD(M95,1)&lt;'Parameter_Hinweise'!$B$5,MOD(N95,1)&gt;'Parameter_Hinweise'!$B$6),"Außerhalb Planzeit","Plausibel"))))))))),"Eingabe prüfen"))</f>
        <v/>
      </c>
      <c r="R95" s="26">
        <f>IF(COUNTA(A95:H95,K95,P95,S95)=0,"",IF(OR(L95="",L95=0),"",IF(O95="","Team fehlt",IFERROR(IF(SUMPRODUCT(($O$5:$O$104=O95)*($M$5:$M$104&lt;G95)*($G$5:$G$104&gt;M95)*(ROW($O$5:$O$104)&lt;&gt;ROW()))&gt;0,"Team doppelt belegt","Frei"),"Eingabe prüfen"))))</f>
        <v/>
      </c>
      <c r="S95" s="20" t="n"/>
    </row>
    <row r="96">
      <c r="A96" s="18" t="n"/>
      <c r="B96" s="46" t="n"/>
      <c r="C96" s="20" t="n"/>
      <c r="D96" s="20" t="n"/>
      <c r="E96" s="20" t="n"/>
      <c r="F96" s="18" t="n"/>
      <c r="G96" s="47" t="n"/>
      <c r="H96" s="48" t="n"/>
      <c r="I96" s="14">
        <f>IF(COUNTA(A96:H96,K96,P96,S96)=0,"",IF(AND(B96=B95,C96=C95,A96=A95+1),E95,""))</f>
        <v/>
      </c>
      <c r="J96" s="51">
        <f>IF(COUNTA(A96:H96,K96,P96,S96)=0,"",IF(I96="",0,IF(I96=E96,0,IFERROR(INDEX('Rüstmatrix'!$C$5:$C$104,MATCH(I96&amp;"|"&amp;E96,'Rüstmatrix'!$F$5:$F$104,0)),""))))</f>
        <v/>
      </c>
      <c r="K96" s="48" t="n"/>
      <c r="L96" s="51">
        <f>IF(COUNTA(A96:H96,K96,P96,S96)=0,"",IF(J96="","",J96+IF(K96="",0,K96)))</f>
        <v/>
      </c>
      <c r="M96" s="52">
        <f>IF(OR(G96="",L96=""),"",IFERROR(G96-L96/1440,""))</f>
        <v/>
      </c>
      <c r="N96" s="52">
        <f>IF(OR(G96="",H96=""),"",IFERROR(G96+H96/1440,""))</f>
        <v/>
      </c>
      <c r="O96" s="14">
        <f>IF(COUNTA(A96:H96,K96,P96,S96)=0,"",IF(OR(I96="",I96=E96),"",IFERROR(INDEX('Rüstmatrix'!$D$5:$D$104,MATCH(I96&amp;"|"&amp;E96,'Rüstmatrix'!$F$5:$F$104,0)),"")))</f>
        <v/>
      </c>
      <c r="P96" s="25" t="n"/>
      <c r="Q96" s="29">
        <f>IF(COUNTA(A96:H96,K96,P96,S96)=0,"",IFERROR(IF(OR(A96="",B96="",C96="",D96="",E96="",F96="",G96="",H96="",P96="",S96=""),"Eingabe fehlt",IF(COUNTIF($D$5:$D$104,D96)&gt;1,"Auftrag doppelt",IF(COUNTIFS($A$5:$A$104,A96,$B$5:$B$104,B96,$C$5:$C$104,C96)&gt;1,"Reihenfolge doppelt",IF(AND(A96&gt;1,I96=""),"Reihenfolge prüfen",IF(AND(I96&lt;&gt;"",I96&lt;&gt;E96,J96=""),"Matrix fehlt",IF(AND(I96&lt;&gt;"",M96&lt;N95),"Zeitkonflikt",IF(K96&gt;'Parameter_Hinweise'!$B$8,"Zuschlag über Grenze",IF(L96&gt;'Parameter_Hinweise'!$B$7,"Rüstzeit über Schwelle",IF(OR(MOD(M96,1)&lt;'Parameter_Hinweise'!$B$5,MOD(N96,1)&gt;'Parameter_Hinweise'!$B$6),"Außerhalb Planzeit","Plausibel"))))))))),"Eingabe prüfen"))</f>
        <v/>
      </c>
      <c r="R96" s="29">
        <f>IF(COUNTA(A96:H96,K96,P96,S96)=0,"",IF(OR(L96="",L96=0),"",IF(O96="","Team fehlt",IFERROR(IF(SUMPRODUCT(($O$5:$O$104=O96)*($M$5:$M$104&lt;G96)*($G$5:$G$104&gt;M96)*(ROW($O$5:$O$104)&lt;&gt;ROW()))&gt;0,"Team doppelt belegt","Frei"),"Eingabe prüfen"))))</f>
        <v/>
      </c>
      <c r="S96" s="20" t="n"/>
    </row>
    <row r="97">
      <c r="A97" s="18" t="n"/>
      <c r="B97" s="46" t="n"/>
      <c r="C97" s="20" t="n"/>
      <c r="D97" s="20" t="n"/>
      <c r="E97" s="20" t="n"/>
      <c r="F97" s="18" t="n"/>
      <c r="G97" s="47" t="n"/>
      <c r="H97" s="48" t="n"/>
      <c r="I97" s="11">
        <f>IF(COUNTA(A97:H97,K97,P97,S97)=0,"",IF(AND(B97=B96,C97=C96,A97=A96+1),E96,""))</f>
        <v/>
      </c>
      <c r="J97" s="49">
        <f>IF(COUNTA(A97:H97,K97,P97,S97)=0,"",IF(I97="",0,IF(I97=E97,0,IFERROR(INDEX('Rüstmatrix'!$C$5:$C$104,MATCH(I97&amp;"|"&amp;E97,'Rüstmatrix'!$F$5:$F$104,0)),""))))</f>
        <v/>
      </c>
      <c r="K97" s="48" t="n"/>
      <c r="L97" s="49">
        <f>IF(COUNTA(A97:H97,K97,P97,S97)=0,"",IF(J97="","",J97+IF(K97="",0,K97)))</f>
        <v/>
      </c>
      <c r="M97" s="50">
        <f>IF(OR(G97="",L97=""),"",IFERROR(G97-L97/1440,""))</f>
        <v/>
      </c>
      <c r="N97" s="50">
        <f>IF(OR(G97="",H97=""),"",IFERROR(G97+H97/1440,""))</f>
        <v/>
      </c>
      <c r="O97" s="11">
        <f>IF(COUNTA(A97:H97,K97,P97,S97)=0,"",IF(OR(I97="",I97=E97),"",IFERROR(INDEX('Rüstmatrix'!$D$5:$D$104,MATCH(I97&amp;"|"&amp;E97,'Rüstmatrix'!$F$5:$F$104,0)),"")))</f>
        <v/>
      </c>
      <c r="P97" s="25" t="n"/>
      <c r="Q97" s="26">
        <f>IF(COUNTA(A97:H97,K97,P97,S97)=0,"",IFERROR(IF(OR(A97="",B97="",C97="",D97="",E97="",F97="",G97="",H97="",P97="",S97=""),"Eingabe fehlt",IF(COUNTIF($D$5:$D$104,D97)&gt;1,"Auftrag doppelt",IF(COUNTIFS($A$5:$A$104,A97,$B$5:$B$104,B97,$C$5:$C$104,C97)&gt;1,"Reihenfolge doppelt",IF(AND(A97&gt;1,I97=""),"Reihenfolge prüfen",IF(AND(I97&lt;&gt;"",I97&lt;&gt;E97,J97=""),"Matrix fehlt",IF(AND(I97&lt;&gt;"",M97&lt;N96),"Zeitkonflikt",IF(K97&gt;'Parameter_Hinweise'!$B$8,"Zuschlag über Grenze",IF(L97&gt;'Parameter_Hinweise'!$B$7,"Rüstzeit über Schwelle",IF(OR(MOD(M97,1)&lt;'Parameter_Hinweise'!$B$5,MOD(N97,1)&gt;'Parameter_Hinweise'!$B$6),"Außerhalb Planzeit","Plausibel"))))))))),"Eingabe prüfen"))</f>
        <v/>
      </c>
      <c r="R97" s="26">
        <f>IF(COUNTA(A97:H97,K97,P97,S97)=0,"",IF(OR(L97="",L97=0),"",IF(O97="","Team fehlt",IFERROR(IF(SUMPRODUCT(($O$5:$O$104=O97)*($M$5:$M$104&lt;G97)*($G$5:$G$104&gt;M97)*(ROW($O$5:$O$104)&lt;&gt;ROW()))&gt;0,"Team doppelt belegt","Frei"),"Eingabe prüfen"))))</f>
        <v/>
      </c>
      <c r="S97" s="20" t="n"/>
    </row>
    <row r="98">
      <c r="A98" s="18" t="n"/>
      <c r="B98" s="46" t="n"/>
      <c r="C98" s="20" t="n"/>
      <c r="D98" s="20" t="n"/>
      <c r="E98" s="20" t="n"/>
      <c r="F98" s="18" t="n"/>
      <c r="G98" s="47" t="n"/>
      <c r="H98" s="48" t="n"/>
      <c r="I98" s="14">
        <f>IF(COUNTA(A98:H98,K98,P98,S98)=0,"",IF(AND(B98=B97,C98=C97,A98=A97+1),E97,""))</f>
        <v/>
      </c>
      <c r="J98" s="51">
        <f>IF(COUNTA(A98:H98,K98,P98,S98)=0,"",IF(I98="",0,IF(I98=E98,0,IFERROR(INDEX('Rüstmatrix'!$C$5:$C$104,MATCH(I98&amp;"|"&amp;E98,'Rüstmatrix'!$F$5:$F$104,0)),""))))</f>
        <v/>
      </c>
      <c r="K98" s="48" t="n"/>
      <c r="L98" s="51">
        <f>IF(COUNTA(A98:H98,K98,P98,S98)=0,"",IF(J98="","",J98+IF(K98="",0,K98)))</f>
        <v/>
      </c>
      <c r="M98" s="52">
        <f>IF(OR(G98="",L98=""),"",IFERROR(G98-L98/1440,""))</f>
        <v/>
      </c>
      <c r="N98" s="52">
        <f>IF(OR(G98="",H98=""),"",IFERROR(G98+H98/1440,""))</f>
        <v/>
      </c>
      <c r="O98" s="14">
        <f>IF(COUNTA(A98:H98,K98,P98,S98)=0,"",IF(OR(I98="",I98=E98),"",IFERROR(INDEX('Rüstmatrix'!$D$5:$D$104,MATCH(I98&amp;"|"&amp;E98,'Rüstmatrix'!$F$5:$F$104,0)),"")))</f>
        <v/>
      </c>
      <c r="P98" s="25" t="n"/>
      <c r="Q98" s="29">
        <f>IF(COUNTA(A98:H98,K98,P98,S98)=0,"",IFERROR(IF(OR(A98="",B98="",C98="",D98="",E98="",F98="",G98="",H98="",P98="",S98=""),"Eingabe fehlt",IF(COUNTIF($D$5:$D$104,D98)&gt;1,"Auftrag doppelt",IF(COUNTIFS($A$5:$A$104,A98,$B$5:$B$104,B98,$C$5:$C$104,C98)&gt;1,"Reihenfolge doppelt",IF(AND(A98&gt;1,I98=""),"Reihenfolge prüfen",IF(AND(I98&lt;&gt;"",I98&lt;&gt;E98,J98=""),"Matrix fehlt",IF(AND(I98&lt;&gt;"",M98&lt;N97),"Zeitkonflikt",IF(K98&gt;'Parameter_Hinweise'!$B$8,"Zuschlag über Grenze",IF(L98&gt;'Parameter_Hinweise'!$B$7,"Rüstzeit über Schwelle",IF(OR(MOD(M98,1)&lt;'Parameter_Hinweise'!$B$5,MOD(N98,1)&gt;'Parameter_Hinweise'!$B$6),"Außerhalb Planzeit","Plausibel"))))))))),"Eingabe prüfen"))</f>
        <v/>
      </c>
      <c r="R98" s="29">
        <f>IF(COUNTA(A98:H98,K98,P98,S98)=0,"",IF(OR(L98="",L98=0),"",IF(O98="","Team fehlt",IFERROR(IF(SUMPRODUCT(($O$5:$O$104=O98)*($M$5:$M$104&lt;G98)*($G$5:$G$104&gt;M98)*(ROW($O$5:$O$104)&lt;&gt;ROW()))&gt;0,"Team doppelt belegt","Frei"),"Eingabe prüfen"))))</f>
        <v/>
      </c>
      <c r="S98" s="20" t="n"/>
    </row>
    <row r="99">
      <c r="A99" s="18" t="n"/>
      <c r="B99" s="46" t="n"/>
      <c r="C99" s="20" t="n"/>
      <c r="D99" s="20" t="n"/>
      <c r="E99" s="20" t="n"/>
      <c r="F99" s="18" t="n"/>
      <c r="G99" s="47" t="n"/>
      <c r="H99" s="48" t="n"/>
      <c r="I99" s="11">
        <f>IF(COUNTA(A99:H99,K99,P99,S99)=0,"",IF(AND(B99=B98,C99=C98,A99=A98+1),E98,""))</f>
        <v/>
      </c>
      <c r="J99" s="49">
        <f>IF(COUNTA(A99:H99,K99,P99,S99)=0,"",IF(I99="",0,IF(I99=E99,0,IFERROR(INDEX('Rüstmatrix'!$C$5:$C$104,MATCH(I99&amp;"|"&amp;E99,'Rüstmatrix'!$F$5:$F$104,0)),""))))</f>
        <v/>
      </c>
      <c r="K99" s="48" t="n"/>
      <c r="L99" s="49">
        <f>IF(COUNTA(A99:H99,K99,P99,S99)=0,"",IF(J99="","",J99+IF(K99="",0,K99)))</f>
        <v/>
      </c>
      <c r="M99" s="50">
        <f>IF(OR(G99="",L99=""),"",IFERROR(G99-L99/1440,""))</f>
        <v/>
      </c>
      <c r="N99" s="50">
        <f>IF(OR(G99="",H99=""),"",IFERROR(G99+H99/1440,""))</f>
        <v/>
      </c>
      <c r="O99" s="11">
        <f>IF(COUNTA(A99:H99,K99,P99,S99)=0,"",IF(OR(I99="",I99=E99),"",IFERROR(INDEX('Rüstmatrix'!$D$5:$D$104,MATCH(I99&amp;"|"&amp;E99,'Rüstmatrix'!$F$5:$F$104,0)),"")))</f>
        <v/>
      </c>
      <c r="P99" s="25" t="n"/>
      <c r="Q99" s="26">
        <f>IF(COUNTA(A99:H99,K99,P99,S99)=0,"",IFERROR(IF(OR(A99="",B99="",C99="",D99="",E99="",F99="",G99="",H99="",P99="",S99=""),"Eingabe fehlt",IF(COUNTIF($D$5:$D$104,D99)&gt;1,"Auftrag doppelt",IF(COUNTIFS($A$5:$A$104,A99,$B$5:$B$104,B99,$C$5:$C$104,C99)&gt;1,"Reihenfolge doppelt",IF(AND(A99&gt;1,I99=""),"Reihenfolge prüfen",IF(AND(I99&lt;&gt;"",I99&lt;&gt;E99,J99=""),"Matrix fehlt",IF(AND(I99&lt;&gt;"",M99&lt;N98),"Zeitkonflikt",IF(K99&gt;'Parameter_Hinweise'!$B$8,"Zuschlag über Grenze",IF(L99&gt;'Parameter_Hinweise'!$B$7,"Rüstzeit über Schwelle",IF(OR(MOD(M99,1)&lt;'Parameter_Hinweise'!$B$5,MOD(N99,1)&gt;'Parameter_Hinweise'!$B$6),"Außerhalb Planzeit","Plausibel"))))))))),"Eingabe prüfen"))</f>
        <v/>
      </c>
      <c r="R99" s="26">
        <f>IF(COUNTA(A99:H99,K99,P99,S99)=0,"",IF(OR(L99="",L99=0),"",IF(O99="","Team fehlt",IFERROR(IF(SUMPRODUCT(($O$5:$O$104=O99)*($M$5:$M$104&lt;G99)*($G$5:$G$104&gt;M99)*(ROW($O$5:$O$104)&lt;&gt;ROW()))&gt;0,"Team doppelt belegt","Frei"),"Eingabe prüfen"))))</f>
        <v/>
      </c>
      <c r="S99" s="20" t="n"/>
    </row>
    <row r="100">
      <c r="A100" s="18" t="n"/>
      <c r="B100" s="46" t="n"/>
      <c r="C100" s="20" t="n"/>
      <c r="D100" s="20" t="n"/>
      <c r="E100" s="20" t="n"/>
      <c r="F100" s="18" t="n"/>
      <c r="G100" s="47" t="n"/>
      <c r="H100" s="48" t="n"/>
      <c r="I100" s="14">
        <f>IF(COUNTA(A100:H100,K100,P100,S100)=0,"",IF(AND(B100=B99,C100=C99,A100=A99+1),E99,""))</f>
        <v/>
      </c>
      <c r="J100" s="51">
        <f>IF(COUNTA(A100:H100,K100,P100,S100)=0,"",IF(I100="",0,IF(I100=E100,0,IFERROR(INDEX('Rüstmatrix'!$C$5:$C$104,MATCH(I100&amp;"|"&amp;E100,'Rüstmatrix'!$F$5:$F$104,0)),""))))</f>
        <v/>
      </c>
      <c r="K100" s="48" t="n"/>
      <c r="L100" s="51">
        <f>IF(COUNTA(A100:H100,K100,P100,S100)=0,"",IF(J100="","",J100+IF(K100="",0,K100)))</f>
        <v/>
      </c>
      <c r="M100" s="52">
        <f>IF(OR(G100="",L100=""),"",IFERROR(G100-L100/1440,""))</f>
        <v/>
      </c>
      <c r="N100" s="52">
        <f>IF(OR(G100="",H100=""),"",IFERROR(G100+H100/1440,""))</f>
        <v/>
      </c>
      <c r="O100" s="14">
        <f>IF(COUNTA(A100:H100,K100,P100,S100)=0,"",IF(OR(I100="",I100=E100),"",IFERROR(INDEX('Rüstmatrix'!$D$5:$D$104,MATCH(I100&amp;"|"&amp;E100,'Rüstmatrix'!$F$5:$F$104,0)),"")))</f>
        <v/>
      </c>
      <c r="P100" s="25" t="n"/>
      <c r="Q100" s="29">
        <f>IF(COUNTA(A100:H100,K100,P100,S100)=0,"",IFERROR(IF(OR(A100="",B100="",C100="",D100="",E100="",F100="",G100="",H100="",P100="",S100=""),"Eingabe fehlt",IF(COUNTIF($D$5:$D$104,D100)&gt;1,"Auftrag doppelt",IF(COUNTIFS($A$5:$A$104,A100,$B$5:$B$104,B100,$C$5:$C$104,C100)&gt;1,"Reihenfolge doppelt",IF(AND(A100&gt;1,I100=""),"Reihenfolge prüfen",IF(AND(I100&lt;&gt;"",I100&lt;&gt;E100,J100=""),"Matrix fehlt",IF(AND(I100&lt;&gt;"",M100&lt;N99),"Zeitkonflikt",IF(K100&gt;'Parameter_Hinweise'!$B$8,"Zuschlag über Grenze",IF(L100&gt;'Parameter_Hinweise'!$B$7,"Rüstzeit über Schwelle",IF(OR(MOD(M100,1)&lt;'Parameter_Hinweise'!$B$5,MOD(N100,1)&gt;'Parameter_Hinweise'!$B$6),"Außerhalb Planzeit","Plausibel"))))))))),"Eingabe prüfen"))</f>
        <v/>
      </c>
      <c r="R100" s="29">
        <f>IF(COUNTA(A100:H100,K100,P100,S100)=0,"",IF(OR(L100="",L100=0),"",IF(O100="","Team fehlt",IFERROR(IF(SUMPRODUCT(($O$5:$O$104=O100)*($M$5:$M$104&lt;G100)*($G$5:$G$104&gt;M100)*(ROW($O$5:$O$104)&lt;&gt;ROW()))&gt;0,"Team doppelt belegt","Frei"),"Eingabe prüfen"))))</f>
        <v/>
      </c>
      <c r="S100" s="20" t="n"/>
    </row>
    <row r="101">
      <c r="A101" s="18" t="n"/>
      <c r="B101" s="46" t="n"/>
      <c r="C101" s="20" t="n"/>
      <c r="D101" s="20" t="n"/>
      <c r="E101" s="20" t="n"/>
      <c r="F101" s="18" t="n"/>
      <c r="G101" s="47" t="n"/>
      <c r="H101" s="48" t="n"/>
      <c r="I101" s="11">
        <f>IF(COUNTA(A101:H101,K101,P101,S101)=0,"",IF(AND(B101=B100,C101=C100,A101=A100+1),E100,""))</f>
        <v/>
      </c>
      <c r="J101" s="49">
        <f>IF(COUNTA(A101:H101,K101,P101,S101)=0,"",IF(I101="",0,IF(I101=E101,0,IFERROR(INDEX('Rüstmatrix'!$C$5:$C$104,MATCH(I101&amp;"|"&amp;E101,'Rüstmatrix'!$F$5:$F$104,0)),""))))</f>
        <v/>
      </c>
      <c r="K101" s="48" t="n"/>
      <c r="L101" s="49">
        <f>IF(COUNTA(A101:H101,K101,P101,S101)=0,"",IF(J101="","",J101+IF(K101="",0,K101)))</f>
        <v/>
      </c>
      <c r="M101" s="50">
        <f>IF(OR(G101="",L101=""),"",IFERROR(G101-L101/1440,""))</f>
        <v/>
      </c>
      <c r="N101" s="50">
        <f>IF(OR(G101="",H101=""),"",IFERROR(G101+H101/1440,""))</f>
        <v/>
      </c>
      <c r="O101" s="11">
        <f>IF(COUNTA(A101:H101,K101,P101,S101)=0,"",IF(OR(I101="",I101=E101),"",IFERROR(INDEX('Rüstmatrix'!$D$5:$D$104,MATCH(I101&amp;"|"&amp;E101,'Rüstmatrix'!$F$5:$F$104,0)),"")))</f>
        <v/>
      </c>
      <c r="P101" s="25" t="n"/>
      <c r="Q101" s="26">
        <f>IF(COUNTA(A101:H101,K101,P101,S101)=0,"",IFERROR(IF(OR(A101="",B101="",C101="",D101="",E101="",F101="",G101="",H101="",P101="",S101=""),"Eingabe fehlt",IF(COUNTIF($D$5:$D$104,D101)&gt;1,"Auftrag doppelt",IF(COUNTIFS($A$5:$A$104,A101,$B$5:$B$104,B101,$C$5:$C$104,C101)&gt;1,"Reihenfolge doppelt",IF(AND(A101&gt;1,I101=""),"Reihenfolge prüfen",IF(AND(I101&lt;&gt;"",I101&lt;&gt;E101,J101=""),"Matrix fehlt",IF(AND(I101&lt;&gt;"",M101&lt;N100),"Zeitkonflikt",IF(K101&gt;'Parameter_Hinweise'!$B$8,"Zuschlag über Grenze",IF(L101&gt;'Parameter_Hinweise'!$B$7,"Rüstzeit über Schwelle",IF(OR(MOD(M101,1)&lt;'Parameter_Hinweise'!$B$5,MOD(N101,1)&gt;'Parameter_Hinweise'!$B$6),"Außerhalb Planzeit","Plausibel"))))))))),"Eingabe prüfen"))</f>
        <v/>
      </c>
      <c r="R101" s="26">
        <f>IF(COUNTA(A101:H101,K101,P101,S101)=0,"",IF(OR(L101="",L101=0),"",IF(O101="","Team fehlt",IFERROR(IF(SUMPRODUCT(($O$5:$O$104=O101)*($M$5:$M$104&lt;G101)*($G$5:$G$104&gt;M101)*(ROW($O$5:$O$104)&lt;&gt;ROW()))&gt;0,"Team doppelt belegt","Frei"),"Eingabe prüfen"))))</f>
        <v/>
      </c>
      <c r="S101" s="20" t="n"/>
    </row>
    <row r="102">
      <c r="A102" s="18" t="n"/>
      <c r="B102" s="46" t="n"/>
      <c r="C102" s="20" t="n"/>
      <c r="D102" s="20" t="n"/>
      <c r="E102" s="20" t="n"/>
      <c r="F102" s="18" t="n"/>
      <c r="G102" s="47" t="n"/>
      <c r="H102" s="48" t="n"/>
      <c r="I102" s="14">
        <f>IF(COUNTA(A102:H102,K102,P102,S102)=0,"",IF(AND(B102=B101,C102=C101,A102=A101+1),E101,""))</f>
        <v/>
      </c>
      <c r="J102" s="51">
        <f>IF(COUNTA(A102:H102,K102,P102,S102)=0,"",IF(I102="",0,IF(I102=E102,0,IFERROR(INDEX('Rüstmatrix'!$C$5:$C$104,MATCH(I102&amp;"|"&amp;E102,'Rüstmatrix'!$F$5:$F$104,0)),""))))</f>
        <v/>
      </c>
      <c r="K102" s="48" t="n"/>
      <c r="L102" s="51">
        <f>IF(COUNTA(A102:H102,K102,P102,S102)=0,"",IF(J102="","",J102+IF(K102="",0,K102)))</f>
        <v/>
      </c>
      <c r="M102" s="52">
        <f>IF(OR(G102="",L102=""),"",IFERROR(G102-L102/1440,""))</f>
        <v/>
      </c>
      <c r="N102" s="52">
        <f>IF(OR(G102="",H102=""),"",IFERROR(G102+H102/1440,""))</f>
        <v/>
      </c>
      <c r="O102" s="14">
        <f>IF(COUNTA(A102:H102,K102,P102,S102)=0,"",IF(OR(I102="",I102=E102),"",IFERROR(INDEX('Rüstmatrix'!$D$5:$D$104,MATCH(I102&amp;"|"&amp;E102,'Rüstmatrix'!$F$5:$F$104,0)),"")))</f>
        <v/>
      </c>
      <c r="P102" s="25" t="n"/>
      <c r="Q102" s="29">
        <f>IF(COUNTA(A102:H102,K102,P102,S102)=0,"",IFERROR(IF(OR(A102="",B102="",C102="",D102="",E102="",F102="",G102="",H102="",P102="",S102=""),"Eingabe fehlt",IF(COUNTIF($D$5:$D$104,D102)&gt;1,"Auftrag doppelt",IF(COUNTIFS($A$5:$A$104,A102,$B$5:$B$104,B102,$C$5:$C$104,C102)&gt;1,"Reihenfolge doppelt",IF(AND(A102&gt;1,I102=""),"Reihenfolge prüfen",IF(AND(I102&lt;&gt;"",I102&lt;&gt;E102,J102=""),"Matrix fehlt",IF(AND(I102&lt;&gt;"",M102&lt;N101),"Zeitkonflikt",IF(K102&gt;'Parameter_Hinweise'!$B$8,"Zuschlag über Grenze",IF(L102&gt;'Parameter_Hinweise'!$B$7,"Rüstzeit über Schwelle",IF(OR(MOD(M102,1)&lt;'Parameter_Hinweise'!$B$5,MOD(N102,1)&gt;'Parameter_Hinweise'!$B$6),"Außerhalb Planzeit","Plausibel"))))))))),"Eingabe prüfen"))</f>
        <v/>
      </c>
      <c r="R102" s="29">
        <f>IF(COUNTA(A102:H102,K102,P102,S102)=0,"",IF(OR(L102="",L102=0),"",IF(O102="","Team fehlt",IFERROR(IF(SUMPRODUCT(($O$5:$O$104=O102)*($M$5:$M$104&lt;G102)*($G$5:$G$104&gt;M102)*(ROW($O$5:$O$104)&lt;&gt;ROW()))&gt;0,"Team doppelt belegt","Frei"),"Eingabe prüfen"))))</f>
        <v/>
      </c>
      <c r="S102" s="20" t="n"/>
    </row>
    <row r="103">
      <c r="A103" s="18" t="n"/>
      <c r="B103" s="46" t="n"/>
      <c r="C103" s="20" t="n"/>
      <c r="D103" s="20" t="n"/>
      <c r="E103" s="20" t="n"/>
      <c r="F103" s="18" t="n"/>
      <c r="G103" s="47" t="n"/>
      <c r="H103" s="48" t="n"/>
      <c r="I103" s="11">
        <f>IF(COUNTA(A103:H103,K103,P103,S103)=0,"",IF(AND(B103=B102,C103=C102,A103=A102+1),E102,""))</f>
        <v/>
      </c>
      <c r="J103" s="49">
        <f>IF(COUNTA(A103:H103,K103,P103,S103)=0,"",IF(I103="",0,IF(I103=E103,0,IFERROR(INDEX('Rüstmatrix'!$C$5:$C$104,MATCH(I103&amp;"|"&amp;E103,'Rüstmatrix'!$F$5:$F$104,0)),""))))</f>
        <v/>
      </c>
      <c r="K103" s="48" t="n"/>
      <c r="L103" s="49">
        <f>IF(COUNTA(A103:H103,K103,P103,S103)=0,"",IF(J103="","",J103+IF(K103="",0,K103)))</f>
        <v/>
      </c>
      <c r="M103" s="50">
        <f>IF(OR(G103="",L103=""),"",IFERROR(G103-L103/1440,""))</f>
        <v/>
      </c>
      <c r="N103" s="50">
        <f>IF(OR(G103="",H103=""),"",IFERROR(G103+H103/1440,""))</f>
        <v/>
      </c>
      <c r="O103" s="11">
        <f>IF(COUNTA(A103:H103,K103,P103,S103)=0,"",IF(OR(I103="",I103=E103),"",IFERROR(INDEX('Rüstmatrix'!$D$5:$D$104,MATCH(I103&amp;"|"&amp;E103,'Rüstmatrix'!$F$5:$F$104,0)),"")))</f>
        <v/>
      </c>
      <c r="P103" s="25" t="n"/>
      <c r="Q103" s="26">
        <f>IF(COUNTA(A103:H103,K103,P103,S103)=0,"",IFERROR(IF(OR(A103="",B103="",C103="",D103="",E103="",F103="",G103="",H103="",P103="",S103=""),"Eingabe fehlt",IF(COUNTIF($D$5:$D$104,D103)&gt;1,"Auftrag doppelt",IF(COUNTIFS($A$5:$A$104,A103,$B$5:$B$104,B103,$C$5:$C$104,C103)&gt;1,"Reihenfolge doppelt",IF(AND(A103&gt;1,I103=""),"Reihenfolge prüfen",IF(AND(I103&lt;&gt;"",I103&lt;&gt;E103,J103=""),"Matrix fehlt",IF(AND(I103&lt;&gt;"",M103&lt;N102),"Zeitkonflikt",IF(K103&gt;'Parameter_Hinweise'!$B$8,"Zuschlag über Grenze",IF(L103&gt;'Parameter_Hinweise'!$B$7,"Rüstzeit über Schwelle",IF(OR(MOD(M103,1)&lt;'Parameter_Hinweise'!$B$5,MOD(N103,1)&gt;'Parameter_Hinweise'!$B$6),"Außerhalb Planzeit","Plausibel"))))))))),"Eingabe prüfen"))</f>
        <v/>
      </c>
      <c r="R103" s="26">
        <f>IF(COUNTA(A103:H103,K103,P103,S103)=0,"",IF(OR(L103="",L103=0),"",IF(O103="","Team fehlt",IFERROR(IF(SUMPRODUCT(($O$5:$O$104=O103)*($M$5:$M$104&lt;G103)*($G$5:$G$104&gt;M103)*(ROW($O$5:$O$104)&lt;&gt;ROW()))&gt;0,"Team doppelt belegt","Frei"),"Eingabe prüfen"))))</f>
        <v/>
      </c>
      <c r="S103" s="20" t="n"/>
    </row>
    <row r="104">
      <c r="A104" s="18" t="n"/>
      <c r="B104" s="46" t="n"/>
      <c r="C104" s="20" t="n"/>
      <c r="D104" s="20" t="n"/>
      <c r="E104" s="20" t="n"/>
      <c r="F104" s="18" t="n"/>
      <c r="G104" s="47" t="n"/>
      <c r="H104" s="48" t="n"/>
      <c r="I104" s="14">
        <f>IF(COUNTA(A104:H104,K104,P104,S104)=0,"",IF(AND(B104=B103,C104=C103,A104=A103+1),E103,""))</f>
        <v/>
      </c>
      <c r="J104" s="51">
        <f>IF(COUNTA(A104:H104,K104,P104,S104)=0,"",IF(I104="",0,IF(I104=E104,0,IFERROR(INDEX('Rüstmatrix'!$C$5:$C$104,MATCH(I104&amp;"|"&amp;E104,'Rüstmatrix'!$F$5:$F$104,0)),""))))</f>
        <v/>
      </c>
      <c r="K104" s="48" t="n"/>
      <c r="L104" s="51">
        <f>IF(COUNTA(A104:H104,K104,P104,S104)=0,"",IF(J104="","",J104+IF(K104="",0,K104)))</f>
        <v/>
      </c>
      <c r="M104" s="52">
        <f>IF(OR(G104="",L104=""),"",IFERROR(G104-L104/1440,""))</f>
        <v/>
      </c>
      <c r="N104" s="52">
        <f>IF(OR(G104="",H104=""),"",IFERROR(G104+H104/1440,""))</f>
        <v/>
      </c>
      <c r="O104" s="14">
        <f>IF(COUNTA(A104:H104,K104,P104,S104)=0,"",IF(OR(I104="",I104=E104),"",IFERROR(INDEX('Rüstmatrix'!$D$5:$D$104,MATCH(I104&amp;"|"&amp;E104,'Rüstmatrix'!$F$5:$F$104,0)),"")))</f>
        <v/>
      </c>
      <c r="P104" s="25" t="n"/>
      <c r="Q104" s="29">
        <f>IF(COUNTA(A104:H104,K104,P104,S104)=0,"",IFERROR(IF(OR(A104="",B104="",C104="",D104="",E104="",F104="",G104="",H104="",P104="",S104=""),"Eingabe fehlt",IF(COUNTIF($D$5:$D$104,D104)&gt;1,"Auftrag doppelt",IF(COUNTIFS($A$5:$A$104,A104,$B$5:$B$104,B104,$C$5:$C$104,C104)&gt;1,"Reihenfolge doppelt",IF(AND(A104&gt;1,I104=""),"Reihenfolge prüfen",IF(AND(I104&lt;&gt;"",I104&lt;&gt;E104,J104=""),"Matrix fehlt",IF(AND(I104&lt;&gt;"",M104&lt;N103),"Zeitkonflikt",IF(K104&gt;'Parameter_Hinweise'!$B$8,"Zuschlag über Grenze",IF(L104&gt;'Parameter_Hinweise'!$B$7,"Rüstzeit über Schwelle",IF(OR(MOD(M104,1)&lt;'Parameter_Hinweise'!$B$5,MOD(N104,1)&gt;'Parameter_Hinweise'!$B$6),"Außerhalb Planzeit","Plausibel"))))))))),"Eingabe prüfen"))</f>
        <v/>
      </c>
      <c r="R104" s="29">
        <f>IF(COUNTA(A104:H104,K104,P104,S104)=0,"",IF(OR(L104="",L104=0),"",IF(O104="","Team fehlt",IFERROR(IF(SUMPRODUCT(($O$5:$O$104=O104)*($M$5:$M$104&lt;G104)*($G$5:$G$104&gt;M104)*(ROW($O$5:$O$104)&lt;&gt;ROW()))&gt;0,"Team doppelt belegt","Frei"),"Eingabe prüfen"))))</f>
        <v/>
      </c>
      <c r="S104" s="20" t="n"/>
    </row>
  </sheetData>
  <autoFilter ref="A4:S104"/>
  <mergeCells count="1">
    <mergeCell ref="A1:S1"/>
  </mergeCells>
  <conditionalFormatting sqref="D5:D104">
    <cfRule type="expression" priority="1" dxfId="1">
      <formula>=AND($D5&lt;&gt;"",COUNTIF($D$5:$D$104,$D5)&gt;1)</formula>
    </cfRule>
  </conditionalFormatting>
  <conditionalFormatting sqref="A5:A104">
    <cfRule type="expression" priority="2" dxfId="1">
      <formula>=AND($A5&lt;&gt;"",COUNTIFS($A$5:$A$104,$A5,$B$5:$B$104,$B5,$C$5:$C$104,$C5)&gt;1)</formula>
    </cfRule>
  </conditionalFormatting>
  <conditionalFormatting sqref="K5:K104">
    <cfRule type="expression" priority="3" dxfId="1">
      <formula>=$K5&gt;'Parameter_Hinweise'!$B$8</formula>
    </cfRule>
  </conditionalFormatting>
  <conditionalFormatting sqref="L5:L104">
    <cfRule type="expression" priority="4" dxfId="1">
      <formula>=$L5&gt;'Parameter_Hinweise'!$B$7</formula>
    </cfRule>
  </conditionalFormatting>
  <conditionalFormatting sqref="Q5:Q104">
    <cfRule type="expression" priority="5" dxfId="0">
      <formula>=$Q5="Plausibel"</formula>
    </cfRule>
    <cfRule type="expression" priority="6" dxfId="1">
      <formula>=AND($Q5&lt;&gt;"",$Q5&lt;&gt;"Plausibel")</formula>
    </cfRule>
  </conditionalFormatting>
  <conditionalFormatting sqref="R5:R104">
    <cfRule type="expression" priority="7" dxfId="0">
      <formula>=$R5="Frei"</formula>
    </cfRule>
    <cfRule type="expression" priority="8" dxfId="1">
      <formula>=AND($R5&lt;&gt;"",$R5&lt;&gt;"Frei")</formula>
    </cfRule>
  </conditionalFormatting>
  <dataValidations count="10">
    <dataValidation sqref="A5:A104" showDropDown="0" showInputMessage="1" showErrorMessage="1" allowBlank="0" errorTitle="Reihenfolge prüfen" error="Eine ganze Zahl zwischen 1 und 100 verwenden." promptTitle="Reihenfolge" prompt="Je Produktionsdatum und Anlage bei 1 beginnen und lückenlos fortführen." type="whole" errorStyle="warning" operator="between">
      <formula1>1</formula1>
      <formula2>100</formula2>
    </dataValidation>
    <dataValidation sqref="B5:B104" showDropDown="0" showInputMessage="1" showErrorMessage="1" allowBlank="0" errorTitle="Produktionsdatum prüfen" error="Das Datum liegt außerhalb des vorbereiteten Planungshorizonts." promptTitle="Produktionsdatum" prompt="Datum im Format TT.MM.JJJJ." type="date" errorStyle="warning" operator="between">
      <formula1>DATE(2026,8,9)</formula1>
      <formula2>DATE(2027,9,8)</formula2>
    </dataValidation>
    <dataValidation sqref="C5:C104" showDropDown="0" showInputMessage="1" showErrorMessage="1" allowBlank="0" errorTitle="Anlage prüfen" error="Eine vorbereitete fiktive Anlage auswählen." promptTitle="Anlage" prompt="Aus der stabilen Auswahlliste wählen." type="list" errorStyle="warning">
      <formula1>"CNC-Alpha,Presse-Beta,Montage-Gamma"</formula1>
    </dataValidation>
    <dataValidation sqref="E5:E104" showDropDown="0" showInputMessage="1" showErrorMessage="1" allowBlank="0" errorTitle="Artikel prüfen" error="Einen vorbereiteten fiktiven Artikel auswählen." promptTitle="Artikel" prompt="Die Auswahl muss zu den Übergängen in der Rüstmatrix passen." type="list" errorStyle="warning">
      <formula1>"FX-100,FX-200,FX-300,PL-410,PL-420,PL-430"</formula1>
    </dataValidation>
    <dataValidation sqref="F5:F104" showDropDown="0" showInputMessage="1" showErrorMessage="1" allowBlank="0" errorTitle="Menge prüfen" error="Eine positive ganze Stückzahl bis 1.000.000 verwenden." promptTitle="Menge" prompt="Geplante Fertigungsmenge in Stück." type="whole" errorStyle="warning" operator="between">
      <formula1>1</formula1>
      <formula2>1000000</formula2>
    </dataValidation>
    <dataValidation sqref="G5:G104" showDropDown="0" showInputMessage="1" showErrorMessage="1" allowBlank="0" errorTitle="Produktionsstart prüfen" error="Datum und Uhrzeit müssen numerisch sein und zum Produktionsdatum passen." promptTitle="Produktionsstart" prompt="Datum und Uhrzeit im Format TT.MM.JJJJ hh:mm eingeben." type="custom" errorStyle="warning">
      <formula1>=OR(G5="",AND(ISNUMBER(G5),INT(G5)=B5))</formula1>
    </dataValidation>
    <dataValidation sqref="H5:H104" showDropDown="0" showInputMessage="1" showErrorMessage="1" allowBlank="0" errorTitle="Laufzeit prüfen" error="Eine ganze Laufzeit zwischen 1 und 1.440 Minuten verwenden." promptTitle="Laufzeit" prompt="Geplante Produktionsdauer in Minuten." type="whole" errorStyle="warning" operator="between">
      <formula1>1</formula1>
      <formula2>1440</formula2>
    </dataValidation>
    <dataValidation sqref="K5:K104" showDropDown="0" showInputMessage="1" showErrorMessage="1" allowBlank="0" errorTitle="Zuschlag prüfen" error="Einen nicht negativen ganzzahligen Zuschlag bis 480 Minuten verwenden." promptTitle="Rüstzuschlag" prompt="Optionaler manueller Zuschlag in Minuten; leer wird wie 0 behandelt." type="whole" errorStyle="warning" operator="between">
      <formula1>0</formula1>
      <formula2>480</formula2>
    </dataValidation>
    <dataValidation sqref="P5:P104" showDropDown="0" showInputMessage="1" showErrorMessage="1" allowBlank="0" errorTitle="Status prüfen" error="Einen vorbereiteten Planungsstatus auswählen." promptTitle="Status" prompt="Aktuellen manuellen Planungsstatus wählen." type="list" errorStyle="warning">
      <formula1>"Geplant,Bestätigt,In Arbeit,Abgeschlossen,Zurückgestellt"</formula1>
    </dataValidation>
    <dataValidation sqref="S5:S104" showDropDown="0" showInputMessage="1" showErrorMessage="1" allowBlank="0" errorTitle="Rolle prüfen" error="Eine vorbereitete verantwortliche Rolle auswählen." promptTitle="Verantwortliche Rolle" prompt="Nur Rollen, keine Personennamen, verwenden." type="list" errorStyle="warning">
      <formula1>"Produktionsplanung,Schichtleitung A,Schichtleitung B,Rüstkoordination"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42" customWidth="1" min="5" max="5"/>
    <col width="26" customWidth="1" min="6" max="6"/>
    <col width="24" customWidth="1" min="7" max="7"/>
  </cols>
  <sheetData>
    <row r="1" ht="28" customHeight="1">
      <c r="A1" s="1" t="inlineStr">
        <is>
          <t>Rüstmatrix – Übergänge und Basiszeiten</t>
        </is>
      </c>
      <c r="B1" s="37" t="n"/>
      <c r="C1" s="37" t="n"/>
      <c r="D1" s="37" t="n"/>
      <c r="E1" s="37" t="n"/>
      <c r="F1" s="37" t="n"/>
      <c r="G1" s="38" t="n"/>
    </row>
    <row r="2" ht="38" customHeight="1">
      <c r="A2" s="3" t="inlineStr">
        <is>
          <t>Zweck</t>
        </is>
      </c>
      <c r="B2" s="17" t="inlineStr">
        <is>
          <t>Pflege der veränderbaren Rüstannahmen je Artikelübergang.</t>
        </is>
      </c>
      <c r="D2" s="3" t="inlineStr">
        <is>
          <t>Datenquelle</t>
        </is>
      </c>
      <c r="E2" s="17" t="inlineStr">
        <is>
          <t>Manuell bestätigte interne Planannahmen des fiktiven Betriebs.</t>
        </is>
      </c>
      <c r="F2" s="3" t="inlineStr">
        <is>
          <t>Sichtbares Ergebnis</t>
        </is>
      </c>
      <c r="G2" s="17" t="inlineStr">
        <is>
          <t>Eindeutiger Suchschlüssel und Plausibilitätsprüfung.</t>
        </is>
      </c>
    </row>
    <row r="3"/>
    <row r="4" ht="40" customHeight="1">
      <c r="A4" s="8" t="inlineStr">
        <is>
          <t>Von-Artikel</t>
        </is>
      </c>
      <c r="B4" s="8" t="inlineStr">
        <is>
          <t>Nach-Artikel</t>
        </is>
      </c>
      <c r="C4" s="8" t="inlineStr">
        <is>
          <t>Basis-Rüstzeit</t>
        </is>
      </c>
      <c r="D4" s="8" t="inlineStr">
        <is>
          <t>Rüstgruppe</t>
        </is>
      </c>
      <c r="E4" s="8" t="inlineStr">
        <is>
          <t>Planungshinweis</t>
        </is>
      </c>
      <c r="F4" s="8" t="inlineStr">
        <is>
          <t>Suchschlüssel</t>
        </is>
      </c>
      <c r="G4" s="8" t="inlineStr">
        <is>
          <t>Prüfung</t>
        </is>
      </c>
    </row>
    <row r="5">
      <c r="A5" s="20" t="inlineStr">
        <is>
          <t>FX-100</t>
        </is>
      </c>
      <c r="B5" s="20" t="inlineStr">
        <is>
          <t>FX-200</t>
        </is>
      </c>
      <c r="C5" s="48" t="n">
        <v>30</v>
      </c>
      <c r="D5" s="20" t="inlineStr">
        <is>
          <t>Rüstgruppe 1</t>
        </is>
      </c>
      <c r="E5" s="20" t="inlineStr">
        <is>
          <t>Werkzeug- und Spannmittelwechsel</t>
        </is>
      </c>
      <c r="F5" s="11">
        <f>IF(OR(A5="",B5=""),"",A5&amp;"|"&amp;B5)</f>
        <v/>
      </c>
      <c r="G5" s="26">
        <f>IF(COUNTA(A5:E5)=0,"",IF(OR(A5="",B5="",C5="",D5=""),"Eingabe fehlt",IF(COUNTIF($F$5:$F$104,F5)&gt;1,"Schlüssel doppelt",IF(AND(A5=B5,C5&lt;&gt;0),"Gleichartikel prüfen","Plausibel"))))</f>
        <v/>
      </c>
    </row>
    <row r="6">
      <c r="A6" s="20" t="inlineStr">
        <is>
          <t>FX-200</t>
        </is>
      </c>
      <c r="B6" s="20" t="inlineStr">
        <is>
          <t>FX-300</t>
        </is>
      </c>
      <c r="C6" s="48" t="n">
        <v>45</v>
      </c>
      <c r="D6" s="20" t="inlineStr">
        <is>
          <t>Rüstgruppe 1</t>
        </is>
      </c>
      <c r="E6" s="20" t="inlineStr">
        <is>
          <t>Zusätzliche Erstteilprüfung einplanen</t>
        </is>
      </c>
      <c r="F6" s="14">
        <f>IF(OR(A6="",B6=""),"",A6&amp;"|"&amp;B6)</f>
        <v/>
      </c>
      <c r="G6" s="29">
        <f>IF(COUNTA(A6:E6)=0,"",IF(OR(A6="",B6="",C6="",D6=""),"Eingabe fehlt",IF(COUNTIF($F$5:$F$104,F6)&gt;1,"Schlüssel doppelt",IF(AND(A6=B6,C6&lt;&gt;0),"Gleichartikel prüfen","Plausibel"))))</f>
        <v/>
      </c>
    </row>
    <row r="7">
      <c r="A7" s="20" t="inlineStr">
        <is>
          <t>FX-300</t>
        </is>
      </c>
      <c r="B7" s="20" t="inlineStr">
        <is>
          <t>FX-100</t>
        </is>
      </c>
      <c r="C7" s="48" t="n">
        <v>40</v>
      </c>
      <c r="D7" s="20" t="inlineStr">
        <is>
          <t>Rüstgruppe 2</t>
        </is>
      </c>
      <c r="E7" s="20" t="inlineStr">
        <is>
          <t>Spannbacken umrüsten</t>
        </is>
      </c>
      <c r="F7" s="11">
        <f>IF(OR(A7="",B7=""),"",A7&amp;"|"&amp;B7)</f>
        <v/>
      </c>
      <c r="G7" s="26">
        <f>IF(COUNTA(A7:E7)=0,"",IF(OR(A7="",B7="",C7="",D7=""),"Eingabe fehlt",IF(COUNTIF($F$5:$F$104,F7)&gt;1,"Schlüssel doppelt",IF(AND(A7=B7,C7&lt;&gt;0),"Gleichartikel prüfen","Plausibel"))))</f>
        <v/>
      </c>
    </row>
    <row r="8">
      <c r="A8" s="20" t="inlineStr">
        <is>
          <t>PL-410</t>
        </is>
      </c>
      <c r="B8" s="20" t="inlineStr">
        <is>
          <t>PL-420</t>
        </is>
      </c>
      <c r="C8" s="48" t="n">
        <v>25</v>
      </c>
      <c r="D8" s="20" t="inlineStr">
        <is>
          <t>Rüstgruppe 2</t>
        </is>
      </c>
      <c r="E8" s="20" t="inlineStr">
        <is>
          <t>Materialführung anpassen</t>
        </is>
      </c>
      <c r="F8" s="14">
        <f>IF(OR(A8="",B8=""),"",A8&amp;"|"&amp;B8)</f>
        <v/>
      </c>
      <c r="G8" s="29">
        <f>IF(COUNTA(A8:E8)=0,"",IF(OR(A8="",B8="",C8="",D8=""),"Eingabe fehlt",IF(COUNTIF($F$5:$F$104,F8)&gt;1,"Schlüssel doppelt",IF(AND(A8=B8,C8&lt;&gt;0),"Gleichartikel prüfen","Plausibel"))))</f>
        <v/>
      </c>
    </row>
    <row r="9">
      <c r="A9" s="20" t="inlineStr">
        <is>
          <t>PL-420</t>
        </is>
      </c>
      <c r="B9" s="20" t="inlineStr">
        <is>
          <t>PL-410</t>
        </is>
      </c>
      <c r="C9" s="48" t="n">
        <v>20</v>
      </c>
      <c r="D9" s="20" t="inlineStr">
        <is>
          <t>Rüstgruppe 2</t>
        </is>
      </c>
      <c r="E9" s="20" t="inlineStr">
        <is>
          <t>Materialführung zurücksetzen</t>
        </is>
      </c>
      <c r="F9" s="11">
        <f>IF(OR(A9="",B9=""),"",A9&amp;"|"&amp;B9)</f>
        <v/>
      </c>
      <c r="G9" s="26">
        <f>IF(COUNTA(A9:E9)=0,"",IF(OR(A9="",B9="",C9="",D9=""),"Eingabe fehlt",IF(COUNTIF($F$5:$F$104,F9)&gt;1,"Schlüssel doppelt",IF(AND(A9=B9,C9&lt;&gt;0),"Gleichartikel prüfen","Plausibel"))))</f>
        <v/>
      </c>
    </row>
    <row r="10">
      <c r="A10" s="20" t="inlineStr">
        <is>
          <t>FX-100</t>
        </is>
      </c>
      <c r="B10" s="20" t="inlineStr">
        <is>
          <t>FX-300</t>
        </is>
      </c>
      <c r="C10" s="48" t="n">
        <v>60</v>
      </c>
      <c r="D10" s="20" t="inlineStr">
        <is>
          <t>Rüstgruppe 1</t>
        </is>
      </c>
      <c r="E10" s="20" t="inlineStr">
        <is>
          <t>Werkzeugpaket vollständig wechseln</t>
        </is>
      </c>
      <c r="F10" s="14">
        <f>IF(OR(A10="",B10=""),"",A10&amp;"|"&amp;B10)</f>
        <v/>
      </c>
      <c r="G10" s="29">
        <f>IF(COUNTA(A10:E10)=0,"",IF(OR(A10="",B10="",C10="",D10=""),"Eingabe fehlt",IF(COUNTIF($F$5:$F$104,F10)&gt;1,"Schlüssel doppelt",IF(AND(A10=B10,C10&lt;&gt;0),"Gleichartikel prüfen","Plausibel"))))</f>
        <v/>
      </c>
    </row>
    <row r="11">
      <c r="A11" s="20" t="inlineStr">
        <is>
          <t>FX-300</t>
        </is>
      </c>
      <c r="B11" s="20" t="inlineStr">
        <is>
          <t>FX-200</t>
        </is>
      </c>
      <c r="C11" s="48" t="n">
        <v>35</v>
      </c>
      <c r="D11" s="20" t="inlineStr">
        <is>
          <t>Rüstgruppe 1</t>
        </is>
      </c>
      <c r="E11" s="20" t="inlineStr">
        <is>
          <t>Messmittel bereitstellen</t>
        </is>
      </c>
      <c r="F11" s="11">
        <f>IF(OR(A11="",B11=""),"",A11&amp;"|"&amp;B11)</f>
        <v/>
      </c>
      <c r="G11" s="26">
        <f>IF(COUNTA(A11:E11)=0,"",IF(OR(A11="",B11="",C11="",D11=""),"Eingabe fehlt",IF(COUNTIF($F$5:$F$104,F11)&gt;1,"Schlüssel doppelt",IF(AND(A11=B11,C11&lt;&gt;0),"Gleichartikel prüfen","Plausibel"))))</f>
        <v/>
      </c>
    </row>
    <row r="12">
      <c r="A12" s="20" t="inlineStr">
        <is>
          <t>FX-200</t>
        </is>
      </c>
      <c r="B12" s="20" t="inlineStr">
        <is>
          <t>FX-100</t>
        </is>
      </c>
      <c r="C12" s="48" t="n">
        <v>30</v>
      </c>
      <c r="D12" s="20" t="inlineStr">
        <is>
          <t>Rüstgruppe 2</t>
        </is>
      </c>
      <c r="E12" s="20" t="inlineStr">
        <is>
          <t>Spannmittel und Programm prüfen</t>
        </is>
      </c>
      <c r="F12" s="14">
        <f>IF(OR(A12="",B12=""),"",A12&amp;"|"&amp;B12)</f>
        <v/>
      </c>
      <c r="G12" s="29">
        <f>IF(COUNTA(A12:E12)=0,"",IF(OR(A12="",B12="",C12="",D12=""),"Eingabe fehlt",IF(COUNTIF($F$5:$F$104,F12)&gt;1,"Schlüssel doppelt",IF(AND(A12=B12,C12&lt;&gt;0),"Gleichartikel prüfen","Plausibel"))))</f>
        <v/>
      </c>
    </row>
    <row r="13">
      <c r="A13" s="20" t="inlineStr">
        <is>
          <t>PL-410</t>
        </is>
      </c>
      <c r="B13" s="20" t="inlineStr">
        <is>
          <t>PL-430</t>
        </is>
      </c>
      <c r="C13" s="48" t="n">
        <v>90</v>
      </c>
      <c r="D13" s="20" t="inlineStr">
        <is>
          <t>Rüstgruppe 3</t>
        </is>
      </c>
      <c r="E13" s="20" t="inlineStr">
        <is>
          <t>Grenzfall an der Warnschwelle</t>
        </is>
      </c>
      <c r="F13" s="11">
        <f>IF(OR(A13="",B13=""),"",A13&amp;"|"&amp;B13)</f>
        <v/>
      </c>
      <c r="G13" s="26">
        <f>IF(COUNTA(A13:E13)=0,"",IF(OR(A13="",B13="",C13="",D13=""),"Eingabe fehlt",IF(COUNTIF($F$5:$F$104,F13)&gt;1,"Schlüssel doppelt",IF(AND(A13=B13,C13&lt;&gt;0),"Gleichartikel prüfen","Plausibel"))))</f>
        <v/>
      </c>
    </row>
    <row r="14">
      <c r="A14" s="20" t="inlineStr">
        <is>
          <t>PL-430</t>
        </is>
      </c>
      <c r="B14" s="20" t="inlineStr">
        <is>
          <t>PL-410</t>
        </is>
      </c>
      <c r="C14" s="48" t="n">
        <v>75</v>
      </c>
      <c r="D14" s="20" t="inlineStr">
        <is>
          <t>Rüstgruppe 3</t>
        </is>
      </c>
      <c r="E14" s="20" t="inlineStr">
        <is>
          <t>Zuführung und Anschlag zurücksetzen</t>
        </is>
      </c>
      <c r="F14" s="14">
        <f>IF(OR(A14="",B14=""),"",A14&amp;"|"&amp;B14)</f>
        <v/>
      </c>
      <c r="G14" s="29">
        <f>IF(COUNTA(A14:E14)=0,"",IF(OR(A14="",B14="",C14="",D14=""),"Eingabe fehlt",IF(COUNTIF($F$5:$F$104,F14)&gt;1,"Schlüssel doppelt",IF(AND(A14=B14,C14&lt;&gt;0),"Gleichartikel prüfen","Plausibel"))))</f>
        <v/>
      </c>
    </row>
    <row r="15">
      <c r="A15" s="20" t="n"/>
      <c r="B15" s="20" t="n"/>
      <c r="C15" s="48" t="n"/>
      <c r="D15" s="20" t="n"/>
      <c r="E15" s="20" t="n"/>
      <c r="F15" s="11">
        <f>IF(OR(A15="",B15=""),"",A15&amp;"|"&amp;B15)</f>
        <v/>
      </c>
      <c r="G15" s="26">
        <f>IF(COUNTA(A15:E15)=0,"",IF(OR(A15="",B15="",C15="",D15=""),"Eingabe fehlt",IF(COUNTIF($F$5:$F$104,F15)&gt;1,"Schlüssel doppelt",IF(AND(A15=B15,C15&lt;&gt;0),"Gleichartikel prüfen","Plausibel"))))</f>
        <v/>
      </c>
    </row>
    <row r="16">
      <c r="A16" s="20" t="n"/>
      <c r="B16" s="20" t="n"/>
      <c r="C16" s="48" t="n"/>
      <c r="D16" s="20" t="n"/>
      <c r="E16" s="20" t="n"/>
      <c r="F16" s="14">
        <f>IF(OR(A16="",B16=""),"",A16&amp;"|"&amp;B16)</f>
        <v/>
      </c>
      <c r="G16" s="29">
        <f>IF(COUNTA(A16:E16)=0,"",IF(OR(A16="",B16="",C16="",D16=""),"Eingabe fehlt",IF(COUNTIF($F$5:$F$104,F16)&gt;1,"Schlüssel doppelt",IF(AND(A16=B16,C16&lt;&gt;0),"Gleichartikel prüfen","Plausibel"))))</f>
        <v/>
      </c>
    </row>
    <row r="17">
      <c r="A17" s="20" t="n"/>
      <c r="B17" s="20" t="n"/>
      <c r="C17" s="48" t="n"/>
      <c r="D17" s="20" t="n"/>
      <c r="E17" s="20" t="n"/>
      <c r="F17" s="11">
        <f>IF(OR(A17="",B17=""),"",A17&amp;"|"&amp;B17)</f>
        <v/>
      </c>
      <c r="G17" s="26">
        <f>IF(COUNTA(A17:E17)=0,"",IF(OR(A17="",B17="",C17="",D17=""),"Eingabe fehlt",IF(COUNTIF($F$5:$F$104,F17)&gt;1,"Schlüssel doppelt",IF(AND(A17=B17,C17&lt;&gt;0),"Gleichartikel prüfen","Plausibel"))))</f>
        <v/>
      </c>
    </row>
    <row r="18">
      <c r="A18" s="20" t="n"/>
      <c r="B18" s="20" t="n"/>
      <c r="C18" s="48" t="n"/>
      <c r="D18" s="20" t="n"/>
      <c r="E18" s="20" t="n"/>
      <c r="F18" s="14">
        <f>IF(OR(A18="",B18=""),"",A18&amp;"|"&amp;B18)</f>
        <v/>
      </c>
      <c r="G18" s="29">
        <f>IF(COUNTA(A18:E18)=0,"",IF(OR(A18="",B18="",C18="",D18=""),"Eingabe fehlt",IF(COUNTIF($F$5:$F$104,F18)&gt;1,"Schlüssel doppelt",IF(AND(A18=B18,C18&lt;&gt;0),"Gleichartikel prüfen","Plausibel"))))</f>
        <v/>
      </c>
    </row>
    <row r="19">
      <c r="A19" s="20" t="n"/>
      <c r="B19" s="20" t="n"/>
      <c r="C19" s="48" t="n"/>
      <c r="D19" s="20" t="n"/>
      <c r="E19" s="20" t="n"/>
      <c r="F19" s="11">
        <f>IF(OR(A19="",B19=""),"",A19&amp;"|"&amp;B19)</f>
        <v/>
      </c>
      <c r="G19" s="26">
        <f>IF(COUNTA(A19:E19)=0,"",IF(OR(A19="",B19="",C19="",D19=""),"Eingabe fehlt",IF(COUNTIF($F$5:$F$104,F19)&gt;1,"Schlüssel doppelt",IF(AND(A19=B19,C19&lt;&gt;0),"Gleichartikel prüfen","Plausibel"))))</f>
        <v/>
      </c>
    </row>
    <row r="20">
      <c r="A20" s="20" t="n"/>
      <c r="B20" s="20" t="n"/>
      <c r="C20" s="48" t="n"/>
      <c r="D20" s="20" t="n"/>
      <c r="E20" s="20" t="n"/>
      <c r="F20" s="14">
        <f>IF(OR(A20="",B20=""),"",A20&amp;"|"&amp;B20)</f>
        <v/>
      </c>
      <c r="G20" s="29">
        <f>IF(COUNTA(A20:E20)=0,"",IF(OR(A20="",B20="",C20="",D20=""),"Eingabe fehlt",IF(COUNTIF($F$5:$F$104,F20)&gt;1,"Schlüssel doppelt",IF(AND(A20=B20,C20&lt;&gt;0),"Gleichartikel prüfen","Plausibel"))))</f>
        <v/>
      </c>
    </row>
    <row r="21">
      <c r="A21" s="20" t="n"/>
      <c r="B21" s="20" t="n"/>
      <c r="C21" s="48" t="n"/>
      <c r="D21" s="20" t="n"/>
      <c r="E21" s="20" t="n"/>
      <c r="F21" s="11">
        <f>IF(OR(A21="",B21=""),"",A21&amp;"|"&amp;B21)</f>
        <v/>
      </c>
      <c r="G21" s="26">
        <f>IF(COUNTA(A21:E21)=0,"",IF(OR(A21="",B21="",C21="",D21=""),"Eingabe fehlt",IF(COUNTIF($F$5:$F$104,F21)&gt;1,"Schlüssel doppelt",IF(AND(A21=B21,C21&lt;&gt;0),"Gleichartikel prüfen","Plausibel"))))</f>
        <v/>
      </c>
    </row>
    <row r="22">
      <c r="A22" s="20" t="n"/>
      <c r="B22" s="20" t="n"/>
      <c r="C22" s="48" t="n"/>
      <c r="D22" s="20" t="n"/>
      <c r="E22" s="20" t="n"/>
      <c r="F22" s="14">
        <f>IF(OR(A22="",B22=""),"",A22&amp;"|"&amp;B22)</f>
        <v/>
      </c>
      <c r="G22" s="29">
        <f>IF(COUNTA(A22:E22)=0,"",IF(OR(A22="",B22="",C22="",D22=""),"Eingabe fehlt",IF(COUNTIF($F$5:$F$104,F22)&gt;1,"Schlüssel doppelt",IF(AND(A22=B22,C22&lt;&gt;0),"Gleichartikel prüfen","Plausibel"))))</f>
        <v/>
      </c>
    </row>
    <row r="23">
      <c r="A23" s="20" t="n"/>
      <c r="B23" s="20" t="n"/>
      <c r="C23" s="48" t="n"/>
      <c r="D23" s="20" t="n"/>
      <c r="E23" s="20" t="n"/>
      <c r="F23" s="11">
        <f>IF(OR(A23="",B23=""),"",A23&amp;"|"&amp;B23)</f>
        <v/>
      </c>
      <c r="G23" s="26">
        <f>IF(COUNTA(A23:E23)=0,"",IF(OR(A23="",B23="",C23="",D23=""),"Eingabe fehlt",IF(COUNTIF($F$5:$F$104,F23)&gt;1,"Schlüssel doppelt",IF(AND(A23=B23,C23&lt;&gt;0),"Gleichartikel prüfen","Plausibel"))))</f>
        <v/>
      </c>
    </row>
    <row r="24">
      <c r="A24" s="20" t="n"/>
      <c r="B24" s="20" t="n"/>
      <c r="C24" s="48" t="n"/>
      <c r="D24" s="20" t="n"/>
      <c r="E24" s="20" t="n"/>
      <c r="F24" s="14">
        <f>IF(OR(A24="",B24=""),"",A24&amp;"|"&amp;B24)</f>
        <v/>
      </c>
      <c r="G24" s="29">
        <f>IF(COUNTA(A24:E24)=0,"",IF(OR(A24="",B24="",C24="",D24=""),"Eingabe fehlt",IF(COUNTIF($F$5:$F$104,F24)&gt;1,"Schlüssel doppelt",IF(AND(A24=B24,C24&lt;&gt;0),"Gleichartikel prüfen","Plausibel"))))</f>
        <v/>
      </c>
    </row>
    <row r="25">
      <c r="A25" s="20" t="n"/>
      <c r="B25" s="20" t="n"/>
      <c r="C25" s="48" t="n"/>
      <c r="D25" s="20" t="n"/>
      <c r="E25" s="20" t="n"/>
      <c r="F25" s="11">
        <f>IF(OR(A25="",B25=""),"",A25&amp;"|"&amp;B25)</f>
        <v/>
      </c>
      <c r="G25" s="26">
        <f>IF(COUNTA(A25:E25)=0,"",IF(OR(A25="",B25="",C25="",D25=""),"Eingabe fehlt",IF(COUNTIF($F$5:$F$104,F25)&gt;1,"Schlüssel doppelt",IF(AND(A25=B25,C25&lt;&gt;0),"Gleichartikel prüfen","Plausibel"))))</f>
        <v/>
      </c>
    </row>
    <row r="26">
      <c r="A26" s="20" t="n"/>
      <c r="B26" s="20" t="n"/>
      <c r="C26" s="48" t="n"/>
      <c r="D26" s="20" t="n"/>
      <c r="E26" s="20" t="n"/>
      <c r="F26" s="14">
        <f>IF(OR(A26="",B26=""),"",A26&amp;"|"&amp;B26)</f>
        <v/>
      </c>
      <c r="G26" s="29">
        <f>IF(COUNTA(A26:E26)=0,"",IF(OR(A26="",B26="",C26="",D26=""),"Eingabe fehlt",IF(COUNTIF($F$5:$F$104,F26)&gt;1,"Schlüssel doppelt",IF(AND(A26=B26,C26&lt;&gt;0),"Gleichartikel prüfen","Plausibel"))))</f>
        <v/>
      </c>
    </row>
    <row r="27">
      <c r="A27" s="20" t="n"/>
      <c r="B27" s="20" t="n"/>
      <c r="C27" s="48" t="n"/>
      <c r="D27" s="20" t="n"/>
      <c r="E27" s="20" t="n"/>
      <c r="F27" s="11">
        <f>IF(OR(A27="",B27=""),"",A27&amp;"|"&amp;B27)</f>
        <v/>
      </c>
      <c r="G27" s="26">
        <f>IF(COUNTA(A27:E27)=0,"",IF(OR(A27="",B27="",C27="",D27=""),"Eingabe fehlt",IF(COUNTIF($F$5:$F$104,F27)&gt;1,"Schlüssel doppelt",IF(AND(A27=B27,C27&lt;&gt;0),"Gleichartikel prüfen","Plausibel"))))</f>
        <v/>
      </c>
    </row>
    <row r="28">
      <c r="A28" s="20" t="n"/>
      <c r="B28" s="20" t="n"/>
      <c r="C28" s="48" t="n"/>
      <c r="D28" s="20" t="n"/>
      <c r="E28" s="20" t="n"/>
      <c r="F28" s="14">
        <f>IF(OR(A28="",B28=""),"",A28&amp;"|"&amp;B28)</f>
        <v/>
      </c>
      <c r="G28" s="29">
        <f>IF(COUNTA(A28:E28)=0,"",IF(OR(A28="",B28="",C28="",D28=""),"Eingabe fehlt",IF(COUNTIF($F$5:$F$104,F28)&gt;1,"Schlüssel doppelt",IF(AND(A28=B28,C28&lt;&gt;0),"Gleichartikel prüfen","Plausibel"))))</f>
        <v/>
      </c>
    </row>
    <row r="29">
      <c r="A29" s="20" t="n"/>
      <c r="B29" s="20" t="n"/>
      <c r="C29" s="48" t="n"/>
      <c r="D29" s="20" t="n"/>
      <c r="E29" s="20" t="n"/>
      <c r="F29" s="11">
        <f>IF(OR(A29="",B29=""),"",A29&amp;"|"&amp;B29)</f>
        <v/>
      </c>
      <c r="G29" s="26">
        <f>IF(COUNTA(A29:E29)=0,"",IF(OR(A29="",B29="",C29="",D29=""),"Eingabe fehlt",IF(COUNTIF($F$5:$F$104,F29)&gt;1,"Schlüssel doppelt",IF(AND(A29=B29,C29&lt;&gt;0),"Gleichartikel prüfen","Plausibel"))))</f>
        <v/>
      </c>
    </row>
    <row r="30">
      <c r="A30" s="20" t="n"/>
      <c r="B30" s="20" t="n"/>
      <c r="C30" s="48" t="n"/>
      <c r="D30" s="20" t="n"/>
      <c r="E30" s="20" t="n"/>
      <c r="F30" s="14">
        <f>IF(OR(A30="",B30=""),"",A30&amp;"|"&amp;B30)</f>
        <v/>
      </c>
      <c r="G30" s="29">
        <f>IF(COUNTA(A30:E30)=0,"",IF(OR(A30="",B30="",C30="",D30=""),"Eingabe fehlt",IF(COUNTIF($F$5:$F$104,F30)&gt;1,"Schlüssel doppelt",IF(AND(A30=B30,C30&lt;&gt;0),"Gleichartikel prüfen","Plausibel"))))</f>
        <v/>
      </c>
    </row>
    <row r="31">
      <c r="A31" s="20" t="n"/>
      <c r="B31" s="20" t="n"/>
      <c r="C31" s="48" t="n"/>
      <c r="D31" s="20" t="n"/>
      <c r="E31" s="20" t="n"/>
      <c r="F31" s="11">
        <f>IF(OR(A31="",B31=""),"",A31&amp;"|"&amp;B31)</f>
        <v/>
      </c>
      <c r="G31" s="26">
        <f>IF(COUNTA(A31:E31)=0,"",IF(OR(A31="",B31="",C31="",D31=""),"Eingabe fehlt",IF(COUNTIF($F$5:$F$104,F31)&gt;1,"Schlüssel doppelt",IF(AND(A31=B31,C31&lt;&gt;0),"Gleichartikel prüfen","Plausibel"))))</f>
        <v/>
      </c>
    </row>
    <row r="32">
      <c r="A32" s="20" t="n"/>
      <c r="B32" s="20" t="n"/>
      <c r="C32" s="48" t="n"/>
      <c r="D32" s="20" t="n"/>
      <c r="E32" s="20" t="n"/>
      <c r="F32" s="14">
        <f>IF(OR(A32="",B32=""),"",A32&amp;"|"&amp;B32)</f>
        <v/>
      </c>
      <c r="G32" s="29">
        <f>IF(COUNTA(A32:E32)=0,"",IF(OR(A32="",B32="",C32="",D32=""),"Eingabe fehlt",IF(COUNTIF($F$5:$F$104,F32)&gt;1,"Schlüssel doppelt",IF(AND(A32=B32,C32&lt;&gt;0),"Gleichartikel prüfen","Plausibel"))))</f>
        <v/>
      </c>
    </row>
    <row r="33">
      <c r="A33" s="20" t="n"/>
      <c r="B33" s="20" t="n"/>
      <c r="C33" s="48" t="n"/>
      <c r="D33" s="20" t="n"/>
      <c r="E33" s="20" t="n"/>
      <c r="F33" s="11">
        <f>IF(OR(A33="",B33=""),"",A33&amp;"|"&amp;B33)</f>
        <v/>
      </c>
      <c r="G33" s="26">
        <f>IF(COUNTA(A33:E33)=0,"",IF(OR(A33="",B33="",C33="",D33=""),"Eingabe fehlt",IF(COUNTIF($F$5:$F$104,F33)&gt;1,"Schlüssel doppelt",IF(AND(A33=B33,C33&lt;&gt;0),"Gleichartikel prüfen","Plausibel"))))</f>
        <v/>
      </c>
    </row>
    <row r="34">
      <c r="A34" s="20" t="n"/>
      <c r="B34" s="20" t="n"/>
      <c r="C34" s="48" t="n"/>
      <c r="D34" s="20" t="n"/>
      <c r="E34" s="20" t="n"/>
      <c r="F34" s="14">
        <f>IF(OR(A34="",B34=""),"",A34&amp;"|"&amp;B34)</f>
        <v/>
      </c>
      <c r="G34" s="29">
        <f>IF(COUNTA(A34:E34)=0,"",IF(OR(A34="",B34="",C34="",D34=""),"Eingabe fehlt",IF(COUNTIF($F$5:$F$104,F34)&gt;1,"Schlüssel doppelt",IF(AND(A34=B34,C34&lt;&gt;0),"Gleichartikel prüfen","Plausibel"))))</f>
        <v/>
      </c>
    </row>
    <row r="35">
      <c r="A35" s="20" t="n"/>
      <c r="B35" s="20" t="n"/>
      <c r="C35" s="48" t="n"/>
      <c r="D35" s="20" t="n"/>
      <c r="E35" s="20" t="n"/>
      <c r="F35" s="11">
        <f>IF(OR(A35="",B35=""),"",A35&amp;"|"&amp;B35)</f>
        <v/>
      </c>
      <c r="G35" s="26">
        <f>IF(COUNTA(A35:E35)=0,"",IF(OR(A35="",B35="",C35="",D35=""),"Eingabe fehlt",IF(COUNTIF($F$5:$F$104,F35)&gt;1,"Schlüssel doppelt",IF(AND(A35=B35,C35&lt;&gt;0),"Gleichartikel prüfen","Plausibel"))))</f>
        <v/>
      </c>
    </row>
    <row r="36">
      <c r="A36" s="20" t="n"/>
      <c r="B36" s="20" t="n"/>
      <c r="C36" s="48" t="n"/>
      <c r="D36" s="20" t="n"/>
      <c r="E36" s="20" t="n"/>
      <c r="F36" s="14">
        <f>IF(OR(A36="",B36=""),"",A36&amp;"|"&amp;B36)</f>
        <v/>
      </c>
      <c r="G36" s="29">
        <f>IF(COUNTA(A36:E36)=0,"",IF(OR(A36="",B36="",C36="",D36=""),"Eingabe fehlt",IF(COUNTIF($F$5:$F$104,F36)&gt;1,"Schlüssel doppelt",IF(AND(A36=B36,C36&lt;&gt;0),"Gleichartikel prüfen","Plausibel"))))</f>
        <v/>
      </c>
    </row>
    <row r="37">
      <c r="A37" s="20" t="n"/>
      <c r="B37" s="20" t="n"/>
      <c r="C37" s="48" t="n"/>
      <c r="D37" s="20" t="n"/>
      <c r="E37" s="20" t="n"/>
      <c r="F37" s="11">
        <f>IF(OR(A37="",B37=""),"",A37&amp;"|"&amp;B37)</f>
        <v/>
      </c>
      <c r="G37" s="26">
        <f>IF(COUNTA(A37:E37)=0,"",IF(OR(A37="",B37="",C37="",D37=""),"Eingabe fehlt",IF(COUNTIF($F$5:$F$104,F37)&gt;1,"Schlüssel doppelt",IF(AND(A37=B37,C37&lt;&gt;0),"Gleichartikel prüfen","Plausibel"))))</f>
        <v/>
      </c>
    </row>
    <row r="38">
      <c r="A38" s="20" t="n"/>
      <c r="B38" s="20" t="n"/>
      <c r="C38" s="48" t="n"/>
      <c r="D38" s="20" t="n"/>
      <c r="E38" s="20" t="n"/>
      <c r="F38" s="14">
        <f>IF(OR(A38="",B38=""),"",A38&amp;"|"&amp;B38)</f>
        <v/>
      </c>
      <c r="G38" s="29">
        <f>IF(COUNTA(A38:E38)=0,"",IF(OR(A38="",B38="",C38="",D38=""),"Eingabe fehlt",IF(COUNTIF($F$5:$F$104,F38)&gt;1,"Schlüssel doppelt",IF(AND(A38=B38,C38&lt;&gt;0),"Gleichartikel prüfen","Plausibel"))))</f>
        <v/>
      </c>
    </row>
    <row r="39">
      <c r="A39" s="20" t="n"/>
      <c r="B39" s="20" t="n"/>
      <c r="C39" s="48" t="n"/>
      <c r="D39" s="20" t="n"/>
      <c r="E39" s="20" t="n"/>
      <c r="F39" s="11">
        <f>IF(OR(A39="",B39=""),"",A39&amp;"|"&amp;B39)</f>
        <v/>
      </c>
      <c r="G39" s="26">
        <f>IF(COUNTA(A39:E39)=0,"",IF(OR(A39="",B39="",C39="",D39=""),"Eingabe fehlt",IF(COUNTIF($F$5:$F$104,F39)&gt;1,"Schlüssel doppelt",IF(AND(A39=B39,C39&lt;&gt;0),"Gleichartikel prüfen","Plausibel"))))</f>
        <v/>
      </c>
    </row>
    <row r="40">
      <c r="A40" s="20" t="n"/>
      <c r="B40" s="20" t="n"/>
      <c r="C40" s="48" t="n"/>
      <c r="D40" s="20" t="n"/>
      <c r="E40" s="20" t="n"/>
      <c r="F40" s="14">
        <f>IF(OR(A40="",B40=""),"",A40&amp;"|"&amp;B40)</f>
        <v/>
      </c>
      <c r="G40" s="29">
        <f>IF(COUNTA(A40:E40)=0,"",IF(OR(A40="",B40="",C40="",D40=""),"Eingabe fehlt",IF(COUNTIF($F$5:$F$104,F40)&gt;1,"Schlüssel doppelt",IF(AND(A40=B40,C40&lt;&gt;0),"Gleichartikel prüfen","Plausibel"))))</f>
        <v/>
      </c>
    </row>
    <row r="41">
      <c r="A41" s="20" t="n"/>
      <c r="B41" s="20" t="n"/>
      <c r="C41" s="48" t="n"/>
      <c r="D41" s="20" t="n"/>
      <c r="E41" s="20" t="n"/>
      <c r="F41" s="11">
        <f>IF(OR(A41="",B41=""),"",A41&amp;"|"&amp;B41)</f>
        <v/>
      </c>
      <c r="G41" s="26">
        <f>IF(COUNTA(A41:E41)=0,"",IF(OR(A41="",B41="",C41="",D41=""),"Eingabe fehlt",IF(COUNTIF($F$5:$F$104,F41)&gt;1,"Schlüssel doppelt",IF(AND(A41=B41,C41&lt;&gt;0),"Gleichartikel prüfen","Plausibel"))))</f>
        <v/>
      </c>
    </row>
    <row r="42">
      <c r="A42" s="20" t="n"/>
      <c r="B42" s="20" t="n"/>
      <c r="C42" s="48" t="n"/>
      <c r="D42" s="20" t="n"/>
      <c r="E42" s="20" t="n"/>
      <c r="F42" s="14">
        <f>IF(OR(A42="",B42=""),"",A42&amp;"|"&amp;B42)</f>
        <v/>
      </c>
      <c r="G42" s="29">
        <f>IF(COUNTA(A42:E42)=0,"",IF(OR(A42="",B42="",C42="",D42=""),"Eingabe fehlt",IF(COUNTIF($F$5:$F$104,F42)&gt;1,"Schlüssel doppelt",IF(AND(A42=B42,C42&lt;&gt;0),"Gleichartikel prüfen","Plausibel"))))</f>
        <v/>
      </c>
    </row>
    <row r="43">
      <c r="A43" s="20" t="n"/>
      <c r="B43" s="20" t="n"/>
      <c r="C43" s="48" t="n"/>
      <c r="D43" s="20" t="n"/>
      <c r="E43" s="20" t="n"/>
      <c r="F43" s="11">
        <f>IF(OR(A43="",B43=""),"",A43&amp;"|"&amp;B43)</f>
        <v/>
      </c>
      <c r="G43" s="26">
        <f>IF(COUNTA(A43:E43)=0,"",IF(OR(A43="",B43="",C43="",D43=""),"Eingabe fehlt",IF(COUNTIF($F$5:$F$104,F43)&gt;1,"Schlüssel doppelt",IF(AND(A43=B43,C43&lt;&gt;0),"Gleichartikel prüfen","Plausibel"))))</f>
        <v/>
      </c>
    </row>
    <row r="44">
      <c r="A44" s="20" t="n"/>
      <c r="B44" s="20" t="n"/>
      <c r="C44" s="48" t="n"/>
      <c r="D44" s="20" t="n"/>
      <c r="E44" s="20" t="n"/>
      <c r="F44" s="14">
        <f>IF(OR(A44="",B44=""),"",A44&amp;"|"&amp;B44)</f>
        <v/>
      </c>
      <c r="G44" s="29">
        <f>IF(COUNTA(A44:E44)=0,"",IF(OR(A44="",B44="",C44="",D44=""),"Eingabe fehlt",IF(COUNTIF($F$5:$F$104,F44)&gt;1,"Schlüssel doppelt",IF(AND(A44=B44,C44&lt;&gt;0),"Gleichartikel prüfen","Plausibel"))))</f>
        <v/>
      </c>
    </row>
    <row r="45">
      <c r="A45" s="20" t="n"/>
      <c r="B45" s="20" t="n"/>
      <c r="C45" s="48" t="n"/>
      <c r="D45" s="20" t="n"/>
      <c r="E45" s="20" t="n"/>
      <c r="F45" s="11">
        <f>IF(OR(A45="",B45=""),"",A45&amp;"|"&amp;B45)</f>
        <v/>
      </c>
      <c r="G45" s="26">
        <f>IF(COUNTA(A45:E45)=0,"",IF(OR(A45="",B45="",C45="",D45=""),"Eingabe fehlt",IF(COUNTIF($F$5:$F$104,F45)&gt;1,"Schlüssel doppelt",IF(AND(A45=B45,C45&lt;&gt;0),"Gleichartikel prüfen","Plausibel"))))</f>
        <v/>
      </c>
    </row>
    <row r="46">
      <c r="A46" s="20" t="n"/>
      <c r="B46" s="20" t="n"/>
      <c r="C46" s="48" t="n"/>
      <c r="D46" s="20" t="n"/>
      <c r="E46" s="20" t="n"/>
      <c r="F46" s="14">
        <f>IF(OR(A46="",B46=""),"",A46&amp;"|"&amp;B46)</f>
        <v/>
      </c>
      <c r="G46" s="29">
        <f>IF(COUNTA(A46:E46)=0,"",IF(OR(A46="",B46="",C46="",D46=""),"Eingabe fehlt",IF(COUNTIF($F$5:$F$104,F46)&gt;1,"Schlüssel doppelt",IF(AND(A46=B46,C46&lt;&gt;0),"Gleichartikel prüfen","Plausibel"))))</f>
        <v/>
      </c>
    </row>
    <row r="47">
      <c r="A47" s="20" t="n"/>
      <c r="B47" s="20" t="n"/>
      <c r="C47" s="48" t="n"/>
      <c r="D47" s="20" t="n"/>
      <c r="E47" s="20" t="n"/>
      <c r="F47" s="11">
        <f>IF(OR(A47="",B47=""),"",A47&amp;"|"&amp;B47)</f>
        <v/>
      </c>
      <c r="G47" s="26">
        <f>IF(COUNTA(A47:E47)=0,"",IF(OR(A47="",B47="",C47="",D47=""),"Eingabe fehlt",IF(COUNTIF($F$5:$F$104,F47)&gt;1,"Schlüssel doppelt",IF(AND(A47=B47,C47&lt;&gt;0),"Gleichartikel prüfen","Plausibel"))))</f>
        <v/>
      </c>
    </row>
    <row r="48">
      <c r="A48" s="20" t="n"/>
      <c r="B48" s="20" t="n"/>
      <c r="C48" s="48" t="n"/>
      <c r="D48" s="20" t="n"/>
      <c r="E48" s="20" t="n"/>
      <c r="F48" s="14">
        <f>IF(OR(A48="",B48=""),"",A48&amp;"|"&amp;B48)</f>
        <v/>
      </c>
      <c r="G48" s="29">
        <f>IF(COUNTA(A48:E48)=0,"",IF(OR(A48="",B48="",C48="",D48=""),"Eingabe fehlt",IF(COUNTIF($F$5:$F$104,F48)&gt;1,"Schlüssel doppelt",IF(AND(A48=B48,C48&lt;&gt;0),"Gleichartikel prüfen","Plausibel"))))</f>
        <v/>
      </c>
    </row>
    <row r="49">
      <c r="A49" s="20" t="n"/>
      <c r="B49" s="20" t="n"/>
      <c r="C49" s="48" t="n"/>
      <c r="D49" s="20" t="n"/>
      <c r="E49" s="20" t="n"/>
      <c r="F49" s="11">
        <f>IF(OR(A49="",B49=""),"",A49&amp;"|"&amp;B49)</f>
        <v/>
      </c>
      <c r="G49" s="26">
        <f>IF(COUNTA(A49:E49)=0,"",IF(OR(A49="",B49="",C49="",D49=""),"Eingabe fehlt",IF(COUNTIF($F$5:$F$104,F49)&gt;1,"Schlüssel doppelt",IF(AND(A49=B49,C49&lt;&gt;0),"Gleichartikel prüfen","Plausibel"))))</f>
        <v/>
      </c>
    </row>
    <row r="50">
      <c r="A50" s="20" t="n"/>
      <c r="B50" s="20" t="n"/>
      <c r="C50" s="48" t="n"/>
      <c r="D50" s="20" t="n"/>
      <c r="E50" s="20" t="n"/>
      <c r="F50" s="14">
        <f>IF(OR(A50="",B50=""),"",A50&amp;"|"&amp;B50)</f>
        <v/>
      </c>
      <c r="G50" s="29">
        <f>IF(COUNTA(A50:E50)=0,"",IF(OR(A50="",B50="",C50="",D50=""),"Eingabe fehlt",IF(COUNTIF($F$5:$F$104,F50)&gt;1,"Schlüssel doppelt",IF(AND(A50=B50,C50&lt;&gt;0),"Gleichartikel prüfen","Plausibel"))))</f>
        <v/>
      </c>
    </row>
    <row r="51">
      <c r="A51" s="20" t="n"/>
      <c r="B51" s="20" t="n"/>
      <c r="C51" s="48" t="n"/>
      <c r="D51" s="20" t="n"/>
      <c r="E51" s="20" t="n"/>
      <c r="F51" s="11">
        <f>IF(OR(A51="",B51=""),"",A51&amp;"|"&amp;B51)</f>
        <v/>
      </c>
      <c r="G51" s="26">
        <f>IF(COUNTA(A51:E51)=0,"",IF(OR(A51="",B51="",C51="",D51=""),"Eingabe fehlt",IF(COUNTIF($F$5:$F$104,F51)&gt;1,"Schlüssel doppelt",IF(AND(A51=B51,C51&lt;&gt;0),"Gleichartikel prüfen","Plausibel"))))</f>
        <v/>
      </c>
    </row>
    <row r="52">
      <c r="A52" s="20" t="n"/>
      <c r="B52" s="20" t="n"/>
      <c r="C52" s="48" t="n"/>
      <c r="D52" s="20" t="n"/>
      <c r="E52" s="20" t="n"/>
      <c r="F52" s="14">
        <f>IF(OR(A52="",B52=""),"",A52&amp;"|"&amp;B52)</f>
        <v/>
      </c>
      <c r="G52" s="29">
        <f>IF(COUNTA(A52:E52)=0,"",IF(OR(A52="",B52="",C52="",D52=""),"Eingabe fehlt",IF(COUNTIF($F$5:$F$104,F52)&gt;1,"Schlüssel doppelt",IF(AND(A52=B52,C52&lt;&gt;0),"Gleichartikel prüfen","Plausibel"))))</f>
        <v/>
      </c>
    </row>
    <row r="53">
      <c r="A53" s="20" t="n"/>
      <c r="B53" s="20" t="n"/>
      <c r="C53" s="48" t="n"/>
      <c r="D53" s="20" t="n"/>
      <c r="E53" s="20" t="n"/>
      <c r="F53" s="11">
        <f>IF(OR(A53="",B53=""),"",A53&amp;"|"&amp;B53)</f>
        <v/>
      </c>
      <c r="G53" s="26">
        <f>IF(COUNTA(A53:E53)=0,"",IF(OR(A53="",B53="",C53="",D53=""),"Eingabe fehlt",IF(COUNTIF($F$5:$F$104,F53)&gt;1,"Schlüssel doppelt",IF(AND(A53=B53,C53&lt;&gt;0),"Gleichartikel prüfen","Plausibel"))))</f>
        <v/>
      </c>
    </row>
    <row r="54">
      <c r="A54" s="20" t="n"/>
      <c r="B54" s="20" t="n"/>
      <c r="C54" s="48" t="n"/>
      <c r="D54" s="20" t="n"/>
      <c r="E54" s="20" t="n"/>
      <c r="F54" s="14">
        <f>IF(OR(A54="",B54=""),"",A54&amp;"|"&amp;B54)</f>
        <v/>
      </c>
      <c r="G54" s="29">
        <f>IF(COUNTA(A54:E54)=0,"",IF(OR(A54="",B54="",C54="",D54=""),"Eingabe fehlt",IF(COUNTIF($F$5:$F$104,F54)&gt;1,"Schlüssel doppelt",IF(AND(A54=B54,C54&lt;&gt;0),"Gleichartikel prüfen","Plausibel"))))</f>
        <v/>
      </c>
    </row>
    <row r="55">
      <c r="A55" s="20" t="n"/>
      <c r="B55" s="20" t="n"/>
      <c r="C55" s="48" t="n"/>
      <c r="D55" s="20" t="n"/>
      <c r="E55" s="20" t="n"/>
      <c r="F55" s="11">
        <f>IF(OR(A55="",B55=""),"",A55&amp;"|"&amp;B55)</f>
        <v/>
      </c>
      <c r="G55" s="26">
        <f>IF(COUNTA(A55:E55)=0,"",IF(OR(A55="",B55="",C55="",D55=""),"Eingabe fehlt",IF(COUNTIF($F$5:$F$104,F55)&gt;1,"Schlüssel doppelt",IF(AND(A55=B55,C55&lt;&gt;0),"Gleichartikel prüfen","Plausibel"))))</f>
        <v/>
      </c>
    </row>
    <row r="56">
      <c r="A56" s="20" t="n"/>
      <c r="B56" s="20" t="n"/>
      <c r="C56" s="48" t="n"/>
      <c r="D56" s="20" t="n"/>
      <c r="E56" s="20" t="n"/>
      <c r="F56" s="14">
        <f>IF(OR(A56="",B56=""),"",A56&amp;"|"&amp;B56)</f>
        <v/>
      </c>
      <c r="G56" s="29">
        <f>IF(COUNTA(A56:E56)=0,"",IF(OR(A56="",B56="",C56="",D56=""),"Eingabe fehlt",IF(COUNTIF($F$5:$F$104,F56)&gt;1,"Schlüssel doppelt",IF(AND(A56=B56,C56&lt;&gt;0),"Gleichartikel prüfen","Plausibel"))))</f>
        <v/>
      </c>
    </row>
    <row r="57">
      <c r="A57" s="20" t="n"/>
      <c r="B57" s="20" t="n"/>
      <c r="C57" s="48" t="n"/>
      <c r="D57" s="20" t="n"/>
      <c r="E57" s="20" t="n"/>
      <c r="F57" s="11">
        <f>IF(OR(A57="",B57=""),"",A57&amp;"|"&amp;B57)</f>
        <v/>
      </c>
      <c r="G57" s="26">
        <f>IF(COUNTA(A57:E57)=0,"",IF(OR(A57="",B57="",C57="",D57=""),"Eingabe fehlt",IF(COUNTIF($F$5:$F$104,F57)&gt;1,"Schlüssel doppelt",IF(AND(A57=B57,C57&lt;&gt;0),"Gleichartikel prüfen","Plausibel"))))</f>
        <v/>
      </c>
    </row>
    <row r="58">
      <c r="A58" s="20" t="n"/>
      <c r="B58" s="20" t="n"/>
      <c r="C58" s="48" t="n"/>
      <c r="D58" s="20" t="n"/>
      <c r="E58" s="20" t="n"/>
      <c r="F58" s="14">
        <f>IF(OR(A58="",B58=""),"",A58&amp;"|"&amp;B58)</f>
        <v/>
      </c>
      <c r="G58" s="29">
        <f>IF(COUNTA(A58:E58)=0,"",IF(OR(A58="",B58="",C58="",D58=""),"Eingabe fehlt",IF(COUNTIF($F$5:$F$104,F58)&gt;1,"Schlüssel doppelt",IF(AND(A58=B58,C58&lt;&gt;0),"Gleichartikel prüfen","Plausibel"))))</f>
        <v/>
      </c>
    </row>
    <row r="59">
      <c r="A59" s="20" t="n"/>
      <c r="B59" s="20" t="n"/>
      <c r="C59" s="48" t="n"/>
      <c r="D59" s="20" t="n"/>
      <c r="E59" s="20" t="n"/>
      <c r="F59" s="11">
        <f>IF(OR(A59="",B59=""),"",A59&amp;"|"&amp;B59)</f>
        <v/>
      </c>
      <c r="G59" s="26">
        <f>IF(COUNTA(A59:E59)=0,"",IF(OR(A59="",B59="",C59="",D59=""),"Eingabe fehlt",IF(COUNTIF($F$5:$F$104,F59)&gt;1,"Schlüssel doppelt",IF(AND(A59=B59,C59&lt;&gt;0),"Gleichartikel prüfen","Plausibel"))))</f>
        <v/>
      </c>
    </row>
    <row r="60">
      <c r="A60" s="20" t="n"/>
      <c r="B60" s="20" t="n"/>
      <c r="C60" s="48" t="n"/>
      <c r="D60" s="20" t="n"/>
      <c r="E60" s="20" t="n"/>
      <c r="F60" s="14">
        <f>IF(OR(A60="",B60=""),"",A60&amp;"|"&amp;B60)</f>
        <v/>
      </c>
      <c r="G60" s="29">
        <f>IF(COUNTA(A60:E60)=0,"",IF(OR(A60="",B60="",C60="",D60=""),"Eingabe fehlt",IF(COUNTIF($F$5:$F$104,F60)&gt;1,"Schlüssel doppelt",IF(AND(A60=B60,C60&lt;&gt;0),"Gleichartikel prüfen","Plausibel"))))</f>
        <v/>
      </c>
    </row>
    <row r="61">
      <c r="A61" s="20" t="n"/>
      <c r="B61" s="20" t="n"/>
      <c r="C61" s="48" t="n"/>
      <c r="D61" s="20" t="n"/>
      <c r="E61" s="20" t="n"/>
      <c r="F61" s="11">
        <f>IF(OR(A61="",B61=""),"",A61&amp;"|"&amp;B61)</f>
        <v/>
      </c>
      <c r="G61" s="26">
        <f>IF(COUNTA(A61:E61)=0,"",IF(OR(A61="",B61="",C61="",D61=""),"Eingabe fehlt",IF(COUNTIF($F$5:$F$104,F61)&gt;1,"Schlüssel doppelt",IF(AND(A61=B61,C61&lt;&gt;0),"Gleichartikel prüfen","Plausibel"))))</f>
        <v/>
      </c>
    </row>
    <row r="62">
      <c r="A62" s="20" t="n"/>
      <c r="B62" s="20" t="n"/>
      <c r="C62" s="48" t="n"/>
      <c r="D62" s="20" t="n"/>
      <c r="E62" s="20" t="n"/>
      <c r="F62" s="14">
        <f>IF(OR(A62="",B62=""),"",A62&amp;"|"&amp;B62)</f>
        <v/>
      </c>
      <c r="G62" s="29">
        <f>IF(COUNTA(A62:E62)=0,"",IF(OR(A62="",B62="",C62="",D62=""),"Eingabe fehlt",IF(COUNTIF($F$5:$F$104,F62)&gt;1,"Schlüssel doppelt",IF(AND(A62=B62,C62&lt;&gt;0),"Gleichartikel prüfen","Plausibel"))))</f>
        <v/>
      </c>
    </row>
    <row r="63">
      <c r="A63" s="20" t="n"/>
      <c r="B63" s="20" t="n"/>
      <c r="C63" s="48" t="n"/>
      <c r="D63" s="20" t="n"/>
      <c r="E63" s="20" t="n"/>
      <c r="F63" s="11">
        <f>IF(OR(A63="",B63=""),"",A63&amp;"|"&amp;B63)</f>
        <v/>
      </c>
      <c r="G63" s="26">
        <f>IF(COUNTA(A63:E63)=0,"",IF(OR(A63="",B63="",C63="",D63=""),"Eingabe fehlt",IF(COUNTIF($F$5:$F$104,F63)&gt;1,"Schlüssel doppelt",IF(AND(A63=B63,C63&lt;&gt;0),"Gleichartikel prüfen","Plausibel"))))</f>
        <v/>
      </c>
    </row>
    <row r="64">
      <c r="A64" s="20" t="n"/>
      <c r="B64" s="20" t="n"/>
      <c r="C64" s="48" t="n"/>
      <c r="D64" s="20" t="n"/>
      <c r="E64" s="20" t="n"/>
      <c r="F64" s="14">
        <f>IF(OR(A64="",B64=""),"",A64&amp;"|"&amp;B64)</f>
        <v/>
      </c>
      <c r="G64" s="29">
        <f>IF(COUNTA(A64:E64)=0,"",IF(OR(A64="",B64="",C64="",D64=""),"Eingabe fehlt",IF(COUNTIF($F$5:$F$104,F64)&gt;1,"Schlüssel doppelt",IF(AND(A64=B64,C64&lt;&gt;0),"Gleichartikel prüfen","Plausibel"))))</f>
        <v/>
      </c>
    </row>
    <row r="65">
      <c r="A65" s="20" t="n"/>
      <c r="B65" s="20" t="n"/>
      <c r="C65" s="48" t="n"/>
      <c r="D65" s="20" t="n"/>
      <c r="E65" s="20" t="n"/>
      <c r="F65" s="11">
        <f>IF(OR(A65="",B65=""),"",A65&amp;"|"&amp;B65)</f>
        <v/>
      </c>
      <c r="G65" s="26">
        <f>IF(COUNTA(A65:E65)=0,"",IF(OR(A65="",B65="",C65="",D65=""),"Eingabe fehlt",IF(COUNTIF($F$5:$F$104,F65)&gt;1,"Schlüssel doppelt",IF(AND(A65=B65,C65&lt;&gt;0),"Gleichartikel prüfen","Plausibel"))))</f>
        <v/>
      </c>
    </row>
    <row r="66">
      <c r="A66" s="20" t="n"/>
      <c r="B66" s="20" t="n"/>
      <c r="C66" s="48" t="n"/>
      <c r="D66" s="20" t="n"/>
      <c r="E66" s="20" t="n"/>
      <c r="F66" s="14">
        <f>IF(OR(A66="",B66=""),"",A66&amp;"|"&amp;B66)</f>
        <v/>
      </c>
      <c r="G66" s="29">
        <f>IF(COUNTA(A66:E66)=0,"",IF(OR(A66="",B66="",C66="",D66=""),"Eingabe fehlt",IF(COUNTIF($F$5:$F$104,F66)&gt;1,"Schlüssel doppelt",IF(AND(A66=B66,C66&lt;&gt;0),"Gleichartikel prüfen","Plausibel"))))</f>
        <v/>
      </c>
    </row>
    <row r="67">
      <c r="A67" s="20" t="n"/>
      <c r="B67" s="20" t="n"/>
      <c r="C67" s="48" t="n"/>
      <c r="D67" s="20" t="n"/>
      <c r="E67" s="20" t="n"/>
      <c r="F67" s="11">
        <f>IF(OR(A67="",B67=""),"",A67&amp;"|"&amp;B67)</f>
        <v/>
      </c>
      <c r="G67" s="26">
        <f>IF(COUNTA(A67:E67)=0,"",IF(OR(A67="",B67="",C67="",D67=""),"Eingabe fehlt",IF(COUNTIF($F$5:$F$104,F67)&gt;1,"Schlüssel doppelt",IF(AND(A67=B67,C67&lt;&gt;0),"Gleichartikel prüfen","Plausibel"))))</f>
        <v/>
      </c>
    </row>
    <row r="68">
      <c r="A68" s="20" t="n"/>
      <c r="B68" s="20" t="n"/>
      <c r="C68" s="48" t="n"/>
      <c r="D68" s="20" t="n"/>
      <c r="E68" s="20" t="n"/>
      <c r="F68" s="14">
        <f>IF(OR(A68="",B68=""),"",A68&amp;"|"&amp;B68)</f>
        <v/>
      </c>
      <c r="G68" s="29">
        <f>IF(COUNTA(A68:E68)=0,"",IF(OR(A68="",B68="",C68="",D68=""),"Eingabe fehlt",IF(COUNTIF($F$5:$F$104,F68)&gt;1,"Schlüssel doppelt",IF(AND(A68=B68,C68&lt;&gt;0),"Gleichartikel prüfen","Plausibel"))))</f>
        <v/>
      </c>
    </row>
    <row r="69">
      <c r="A69" s="20" t="n"/>
      <c r="B69" s="20" t="n"/>
      <c r="C69" s="48" t="n"/>
      <c r="D69" s="20" t="n"/>
      <c r="E69" s="20" t="n"/>
      <c r="F69" s="11">
        <f>IF(OR(A69="",B69=""),"",A69&amp;"|"&amp;B69)</f>
        <v/>
      </c>
      <c r="G69" s="26">
        <f>IF(COUNTA(A69:E69)=0,"",IF(OR(A69="",B69="",C69="",D69=""),"Eingabe fehlt",IF(COUNTIF($F$5:$F$104,F69)&gt;1,"Schlüssel doppelt",IF(AND(A69=B69,C69&lt;&gt;0),"Gleichartikel prüfen","Plausibel"))))</f>
        <v/>
      </c>
    </row>
    <row r="70">
      <c r="A70" s="20" t="n"/>
      <c r="B70" s="20" t="n"/>
      <c r="C70" s="48" t="n"/>
      <c r="D70" s="20" t="n"/>
      <c r="E70" s="20" t="n"/>
      <c r="F70" s="14">
        <f>IF(OR(A70="",B70=""),"",A70&amp;"|"&amp;B70)</f>
        <v/>
      </c>
      <c r="G70" s="29">
        <f>IF(COUNTA(A70:E70)=0,"",IF(OR(A70="",B70="",C70="",D70=""),"Eingabe fehlt",IF(COUNTIF($F$5:$F$104,F70)&gt;1,"Schlüssel doppelt",IF(AND(A70=B70,C70&lt;&gt;0),"Gleichartikel prüfen","Plausibel"))))</f>
        <v/>
      </c>
    </row>
    <row r="71">
      <c r="A71" s="20" t="n"/>
      <c r="B71" s="20" t="n"/>
      <c r="C71" s="48" t="n"/>
      <c r="D71" s="20" t="n"/>
      <c r="E71" s="20" t="n"/>
      <c r="F71" s="11">
        <f>IF(OR(A71="",B71=""),"",A71&amp;"|"&amp;B71)</f>
        <v/>
      </c>
      <c r="G71" s="26">
        <f>IF(COUNTA(A71:E71)=0,"",IF(OR(A71="",B71="",C71="",D71=""),"Eingabe fehlt",IF(COUNTIF($F$5:$F$104,F71)&gt;1,"Schlüssel doppelt",IF(AND(A71=B71,C71&lt;&gt;0),"Gleichartikel prüfen","Plausibel"))))</f>
        <v/>
      </c>
    </row>
    <row r="72">
      <c r="A72" s="20" t="n"/>
      <c r="B72" s="20" t="n"/>
      <c r="C72" s="48" t="n"/>
      <c r="D72" s="20" t="n"/>
      <c r="E72" s="20" t="n"/>
      <c r="F72" s="14">
        <f>IF(OR(A72="",B72=""),"",A72&amp;"|"&amp;B72)</f>
        <v/>
      </c>
      <c r="G72" s="29">
        <f>IF(COUNTA(A72:E72)=0,"",IF(OR(A72="",B72="",C72="",D72=""),"Eingabe fehlt",IF(COUNTIF($F$5:$F$104,F72)&gt;1,"Schlüssel doppelt",IF(AND(A72=B72,C72&lt;&gt;0),"Gleichartikel prüfen","Plausibel"))))</f>
        <v/>
      </c>
    </row>
    <row r="73">
      <c r="A73" s="20" t="n"/>
      <c r="B73" s="20" t="n"/>
      <c r="C73" s="48" t="n"/>
      <c r="D73" s="20" t="n"/>
      <c r="E73" s="20" t="n"/>
      <c r="F73" s="11">
        <f>IF(OR(A73="",B73=""),"",A73&amp;"|"&amp;B73)</f>
        <v/>
      </c>
      <c r="G73" s="26">
        <f>IF(COUNTA(A73:E73)=0,"",IF(OR(A73="",B73="",C73="",D73=""),"Eingabe fehlt",IF(COUNTIF($F$5:$F$104,F73)&gt;1,"Schlüssel doppelt",IF(AND(A73=B73,C73&lt;&gt;0),"Gleichartikel prüfen","Plausibel"))))</f>
        <v/>
      </c>
    </row>
    <row r="74">
      <c r="A74" s="20" t="n"/>
      <c r="B74" s="20" t="n"/>
      <c r="C74" s="48" t="n"/>
      <c r="D74" s="20" t="n"/>
      <c r="E74" s="20" t="n"/>
      <c r="F74" s="14">
        <f>IF(OR(A74="",B74=""),"",A74&amp;"|"&amp;B74)</f>
        <v/>
      </c>
      <c r="G74" s="29">
        <f>IF(COUNTA(A74:E74)=0,"",IF(OR(A74="",B74="",C74="",D74=""),"Eingabe fehlt",IF(COUNTIF($F$5:$F$104,F74)&gt;1,"Schlüssel doppelt",IF(AND(A74=B74,C74&lt;&gt;0),"Gleichartikel prüfen","Plausibel"))))</f>
        <v/>
      </c>
    </row>
    <row r="75">
      <c r="A75" s="20" t="n"/>
      <c r="B75" s="20" t="n"/>
      <c r="C75" s="48" t="n"/>
      <c r="D75" s="20" t="n"/>
      <c r="E75" s="20" t="n"/>
      <c r="F75" s="11">
        <f>IF(OR(A75="",B75=""),"",A75&amp;"|"&amp;B75)</f>
        <v/>
      </c>
      <c r="G75" s="26">
        <f>IF(COUNTA(A75:E75)=0,"",IF(OR(A75="",B75="",C75="",D75=""),"Eingabe fehlt",IF(COUNTIF($F$5:$F$104,F75)&gt;1,"Schlüssel doppelt",IF(AND(A75=B75,C75&lt;&gt;0),"Gleichartikel prüfen","Plausibel"))))</f>
        <v/>
      </c>
    </row>
    <row r="76">
      <c r="A76" s="20" t="n"/>
      <c r="B76" s="20" t="n"/>
      <c r="C76" s="48" t="n"/>
      <c r="D76" s="20" t="n"/>
      <c r="E76" s="20" t="n"/>
      <c r="F76" s="14">
        <f>IF(OR(A76="",B76=""),"",A76&amp;"|"&amp;B76)</f>
        <v/>
      </c>
      <c r="G76" s="29">
        <f>IF(COUNTA(A76:E76)=0,"",IF(OR(A76="",B76="",C76="",D76=""),"Eingabe fehlt",IF(COUNTIF($F$5:$F$104,F76)&gt;1,"Schlüssel doppelt",IF(AND(A76=B76,C76&lt;&gt;0),"Gleichartikel prüfen","Plausibel"))))</f>
        <v/>
      </c>
    </row>
    <row r="77">
      <c r="A77" s="20" t="n"/>
      <c r="B77" s="20" t="n"/>
      <c r="C77" s="48" t="n"/>
      <c r="D77" s="20" t="n"/>
      <c r="E77" s="20" t="n"/>
      <c r="F77" s="11">
        <f>IF(OR(A77="",B77=""),"",A77&amp;"|"&amp;B77)</f>
        <v/>
      </c>
      <c r="G77" s="26">
        <f>IF(COUNTA(A77:E77)=0,"",IF(OR(A77="",B77="",C77="",D77=""),"Eingabe fehlt",IF(COUNTIF($F$5:$F$104,F77)&gt;1,"Schlüssel doppelt",IF(AND(A77=B77,C77&lt;&gt;0),"Gleichartikel prüfen","Plausibel"))))</f>
        <v/>
      </c>
    </row>
    <row r="78">
      <c r="A78" s="20" t="n"/>
      <c r="B78" s="20" t="n"/>
      <c r="C78" s="48" t="n"/>
      <c r="D78" s="20" t="n"/>
      <c r="E78" s="20" t="n"/>
      <c r="F78" s="14">
        <f>IF(OR(A78="",B78=""),"",A78&amp;"|"&amp;B78)</f>
        <v/>
      </c>
      <c r="G78" s="29">
        <f>IF(COUNTA(A78:E78)=0,"",IF(OR(A78="",B78="",C78="",D78=""),"Eingabe fehlt",IF(COUNTIF($F$5:$F$104,F78)&gt;1,"Schlüssel doppelt",IF(AND(A78=B78,C78&lt;&gt;0),"Gleichartikel prüfen","Plausibel"))))</f>
        <v/>
      </c>
    </row>
    <row r="79">
      <c r="A79" s="20" t="n"/>
      <c r="B79" s="20" t="n"/>
      <c r="C79" s="48" t="n"/>
      <c r="D79" s="20" t="n"/>
      <c r="E79" s="20" t="n"/>
      <c r="F79" s="11">
        <f>IF(OR(A79="",B79=""),"",A79&amp;"|"&amp;B79)</f>
        <v/>
      </c>
      <c r="G79" s="26">
        <f>IF(COUNTA(A79:E79)=0,"",IF(OR(A79="",B79="",C79="",D79=""),"Eingabe fehlt",IF(COUNTIF($F$5:$F$104,F79)&gt;1,"Schlüssel doppelt",IF(AND(A79=B79,C79&lt;&gt;0),"Gleichartikel prüfen","Plausibel"))))</f>
        <v/>
      </c>
    </row>
    <row r="80">
      <c r="A80" s="20" t="n"/>
      <c r="B80" s="20" t="n"/>
      <c r="C80" s="48" t="n"/>
      <c r="D80" s="20" t="n"/>
      <c r="E80" s="20" t="n"/>
      <c r="F80" s="14">
        <f>IF(OR(A80="",B80=""),"",A80&amp;"|"&amp;B80)</f>
        <v/>
      </c>
      <c r="G80" s="29">
        <f>IF(COUNTA(A80:E80)=0,"",IF(OR(A80="",B80="",C80="",D80=""),"Eingabe fehlt",IF(COUNTIF($F$5:$F$104,F80)&gt;1,"Schlüssel doppelt",IF(AND(A80=B80,C80&lt;&gt;0),"Gleichartikel prüfen","Plausibel"))))</f>
        <v/>
      </c>
    </row>
    <row r="81">
      <c r="A81" s="20" t="n"/>
      <c r="B81" s="20" t="n"/>
      <c r="C81" s="48" t="n"/>
      <c r="D81" s="20" t="n"/>
      <c r="E81" s="20" t="n"/>
      <c r="F81" s="11">
        <f>IF(OR(A81="",B81=""),"",A81&amp;"|"&amp;B81)</f>
        <v/>
      </c>
      <c r="G81" s="26">
        <f>IF(COUNTA(A81:E81)=0,"",IF(OR(A81="",B81="",C81="",D81=""),"Eingabe fehlt",IF(COUNTIF($F$5:$F$104,F81)&gt;1,"Schlüssel doppelt",IF(AND(A81=B81,C81&lt;&gt;0),"Gleichartikel prüfen","Plausibel"))))</f>
        <v/>
      </c>
    </row>
    <row r="82">
      <c r="A82" s="20" t="n"/>
      <c r="B82" s="20" t="n"/>
      <c r="C82" s="48" t="n"/>
      <c r="D82" s="20" t="n"/>
      <c r="E82" s="20" t="n"/>
      <c r="F82" s="14">
        <f>IF(OR(A82="",B82=""),"",A82&amp;"|"&amp;B82)</f>
        <v/>
      </c>
      <c r="G82" s="29">
        <f>IF(COUNTA(A82:E82)=0,"",IF(OR(A82="",B82="",C82="",D82=""),"Eingabe fehlt",IF(COUNTIF($F$5:$F$104,F82)&gt;1,"Schlüssel doppelt",IF(AND(A82=B82,C82&lt;&gt;0),"Gleichartikel prüfen","Plausibel"))))</f>
        <v/>
      </c>
    </row>
    <row r="83">
      <c r="A83" s="20" t="n"/>
      <c r="B83" s="20" t="n"/>
      <c r="C83" s="48" t="n"/>
      <c r="D83" s="20" t="n"/>
      <c r="E83" s="20" t="n"/>
      <c r="F83" s="11">
        <f>IF(OR(A83="",B83=""),"",A83&amp;"|"&amp;B83)</f>
        <v/>
      </c>
      <c r="G83" s="26">
        <f>IF(COUNTA(A83:E83)=0,"",IF(OR(A83="",B83="",C83="",D83=""),"Eingabe fehlt",IF(COUNTIF($F$5:$F$104,F83)&gt;1,"Schlüssel doppelt",IF(AND(A83=B83,C83&lt;&gt;0),"Gleichartikel prüfen","Plausibel"))))</f>
        <v/>
      </c>
    </row>
    <row r="84">
      <c r="A84" s="20" t="n"/>
      <c r="B84" s="20" t="n"/>
      <c r="C84" s="48" t="n"/>
      <c r="D84" s="20" t="n"/>
      <c r="E84" s="20" t="n"/>
      <c r="F84" s="14">
        <f>IF(OR(A84="",B84=""),"",A84&amp;"|"&amp;B84)</f>
        <v/>
      </c>
      <c r="G84" s="29">
        <f>IF(COUNTA(A84:E84)=0,"",IF(OR(A84="",B84="",C84="",D84=""),"Eingabe fehlt",IF(COUNTIF($F$5:$F$104,F84)&gt;1,"Schlüssel doppelt",IF(AND(A84=B84,C84&lt;&gt;0),"Gleichartikel prüfen","Plausibel"))))</f>
        <v/>
      </c>
    </row>
    <row r="85">
      <c r="A85" s="20" t="n"/>
      <c r="B85" s="20" t="n"/>
      <c r="C85" s="48" t="n"/>
      <c r="D85" s="20" t="n"/>
      <c r="E85" s="20" t="n"/>
      <c r="F85" s="11">
        <f>IF(OR(A85="",B85=""),"",A85&amp;"|"&amp;B85)</f>
        <v/>
      </c>
      <c r="G85" s="26">
        <f>IF(COUNTA(A85:E85)=0,"",IF(OR(A85="",B85="",C85="",D85=""),"Eingabe fehlt",IF(COUNTIF($F$5:$F$104,F85)&gt;1,"Schlüssel doppelt",IF(AND(A85=B85,C85&lt;&gt;0),"Gleichartikel prüfen","Plausibel"))))</f>
        <v/>
      </c>
    </row>
    <row r="86">
      <c r="A86" s="20" t="n"/>
      <c r="B86" s="20" t="n"/>
      <c r="C86" s="48" t="n"/>
      <c r="D86" s="20" t="n"/>
      <c r="E86" s="20" t="n"/>
      <c r="F86" s="14">
        <f>IF(OR(A86="",B86=""),"",A86&amp;"|"&amp;B86)</f>
        <v/>
      </c>
      <c r="G86" s="29">
        <f>IF(COUNTA(A86:E86)=0,"",IF(OR(A86="",B86="",C86="",D86=""),"Eingabe fehlt",IF(COUNTIF($F$5:$F$104,F86)&gt;1,"Schlüssel doppelt",IF(AND(A86=B86,C86&lt;&gt;0),"Gleichartikel prüfen","Plausibel"))))</f>
        <v/>
      </c>
    </row>
    <row r="87">
      <c r="A87" s="20" t="n"/>
      <c r="B87" s="20" t="n"/>
      <c r="C87" s="48" t="n"/>
      <c r="D87" s="20" t="n"/>
      <c r="E87" s="20" t="n"/>
      <c r="F87" s="11">
        <f>IF(OR(A87="",B87=""),"",A87&amp;"|"&amp;B87)</f>
        <v/>
      </c>
      <c r="G87" s="26">
        <f>IF(COUNTA(A87:E87)=0,"",IF(OR(A87="",B87="",C87="",D87=""),"Eingabe fehlt",IF(COUNTIF($F$5:$F$104,F87)&gt;1,"Schlüssel doppelt",IF(AND(A87=B87,C87&lt;&gt;0),"Gleichartikel prüfen","Plausibel"))))</f>
        <v/>
      </c>
    </row>
    <row r="88">
      <c r="A88" s="20" t="n"/>
      <c r="B88" s="20" t="n"/>
      <c r="C88" s="48" t="n"/>
      <c r="D88" s="20" t="n"/>
      <c r="E88" s="20" t="n"/>
      <c r="F88" s="14">
        <f>IF(OR(A88="",B88=""),"",A88&amp;"|"&amp;B88)</f>
        <v/>
      </c>
      <c r="G88" s="29">
        <f>IF(COUNTA(A88:E88)=0,"",IF(OR(A88="",B88="",C88="",D88=""),"Eingabe fehlt",IF(COUNTIF($F$5:$F$104,F88)&gt;1,"Schlüssel doppelt",IF(AND(A88=B88,C88&lt;&gt;0),"Gleichartikel prüfen","Plausibel"))))</f>
        <v/>
      </c>
    </row>
    <row r="89">
      <c r="A89" s="20" t="n"/>
      <c r="B89" s="20" t="n"/>
      <c r="C89" s="48" t="n"/>
      <c r="D89" s="20" t="n"/>
      <c r="E89" s="20" t="n"/>
      <c r="F89" s="11">
        <f>IF(OR(A89="",B89=""),"",A89&amp;"|"&amp;B89)</f>
        <v/>
      </c>
      <c r="G89" s="26">
        <f>IF(COUNTA(A89:E89)=0,"",IF(OR(A89="",B89="",C89="",D89=""),"Eingabe fehlt",IF(COUNTIF($F$5:$F$104,F89)&gt;1,"Schlüssel doppelt",IF(AND(A89=B89,C89&lt;&gt;0),"Gleichartikel prüfen","Plausibel"))))</f>
        <v/>
      </c>
    </row>
    <row r="90">
      <c r="A90" s="20" t="n"/>
      <c r="B90" s="20" t="n"/>
      <c r="C90" s="48" t="n"/>
      <c r="D90" s="20" t="n"/>
      <c r="E90" s="20" t="n"/>
      <c r="F90" s="14">
        <f>IF(OR(A90="",B90=""),"",A90&amp;"|"&amp;B90)</f>
        <v/>
      </c>
      <c r="G90" s="29">
        <f>IF(COUNTA(A90:E90)=0,"",IF(OR(A90="",B90="",C90="",D90=""),"Eingabe fehlt",IF(COUNTIF($F$5:$F$104,F90)&gt;1,"Schlüssel doppelt",IF(AND(A90=B90,C90&lt;&gt;0),"Gleichartikel prüfen","Plausibel"))))</f>
        <v/>
      </c>
    </row>
    <row r="91">
      <c r="A91" s="20" t="n"/>
      <c r="B91" s="20" t="n"/>
      <c r="C91" s="48" t="n"/>
      <c r="D91" s="20" t="n"/>
      <c r="E91" s="20" t="n"/>
      <c r="F91" s="11">
        <f>IF(OR(A91="",B91=""),"",A91&amp;"|"&amp;B91)</f>
        <v/>
      </c>
      <c r="G91" s="26">
        <f>IF(COUNTA(A91:E91)=0,"",IF(OR(A91="",B91="",C91="",D91=""),"Eingabe fehlt",IF(COUNTIF($F$5:$F$104,F91)&gt;1,"Schlüssel doppelt",IF(AND(A91=B91,C91&lt;&gt;0),"Gleichartikel prüfen","Plausibel"))))</f>
        <v/>
      </c>
    </row>
    <row r="92">
      <c r="A92" s="20" t="n"/>
      <c r="B92" s="20" t="n"/>
      <c r="C92" s="48" t="n"/>
      <c r="D92" s="20" t="n"/>
      <c r="E92" s="20" t="n"/>
      <c r="F92" s="14">
        <f>IF(OR(A92="",B92=""),"",A92&amp;"|"&amp;B92)</f>
        <v/>
      </c>
      <c r="G92" s="29">
        <f>IF(COUNTA(A92:E92)=0,"",IF(OR(A92="",B92="",C92="",D92=""),"Eingabe fehlt",IF(COUNTIF($F$5:$F$104,F92)&gt;1,"Schlüssel doppelt",IF(AND(A92=B92,C92&lt;&gt;0),"Gleichartikel prüfen","Plausibel"))))</f>
        <v/>
      </c>
    </row>
    <row r="93">
      <c r="A93" s="20" t="n"/>
      <c r="B93" s="20" t="n"/>
      <c r="C93" s="48" t="n"/>
      <c r="D93" s="20" t="n"/>
      <c r="E93" s="20" t="n"/>
      <c r="F93" s="11">
        <f>IF(OR(A93="",B93=""),"",A93&amp;"|"&amp;B93)</f>
        <v/>
      </c>
      <c r="G93" s="26">
        <f>IF(COUNTA(A93:E93)=0,"",IF(OR(A93="",B93="",C93="",D93=""),"Eingabe fehlt",IF(COUNTIF($F$5:$F$104,F93)&gt;1,"Schlüssel doppelt",IF(AND(A93=B93,C93&lt;&gt;0),"Gleichartikel prüfen","Plausibel"))))</f>
        <v/>
      </c>
    </row>
    <row r="94">
      <c r="A94" s="20" t="n"/>
      <c r="B94" s="20" t="n"/>
      <c r="C94" s="48" t="n"/>
      <c r="D94" s="20" t="n"/>
      <c r="E94" s="20" t="n"/>
      <c r="F94" s="14">
        <f>IF(OR(A94="",B94=""),"",A94&amp;"|"&amp;B94)</f>
        <v/>
      </c>
      <c r="G94" s="29">
        <f>IF(COUNTA(A94:E94)=0,"",IF(OR(A94="",B94="",C94="",D94=""),"Eingabe fehlt",IF(COUNTIF($F$5:$F$104,F94)&gt;1,"Schlüssel doppelt",IF(AND(A94=B94,C94&lt;&gt;0),"Gleichartikel prüfen","Plausibel"))))</f>
        <v/>
      </c>
    </row>
    <row r="95">
      <c r="A95" s="20" t="n"/>
      <c r="B95" s="20" t="n"/>
      <c r="C95" s="48" t="n"/>
      <c r="D95" s="20" t="n"/>
      <c r="E95" s="20" t="n"/>
      <c r="F95" s="11">
        <f>IF(OR(A95="",B95=""),"",A95&amp;"|"&amp;B95)</f>
        <v/>
      </c>
      <c r="G95" s="26">
        <f>IF(COUNTA(A95:E95)=0,"",IF(OR(A95="",B95="",C95="",D95=""),"Eingabe fehlt",IF(COUNTIF($F$5:$F$104,F95)&gt;1,"Schlüssel doppelt",IF(AND(A95=B95,C95&lt;&gt;0),"Gleichartikel prüfen","Plausibel"))))</f>
        <v/>
      </c>
    </row>
    <row r="96">
      <c r="A96" s="20" t="n"/>
      <c r="B96" s="20" t="n"/>
      <c r="C96" s="48" t="n"/>
      <c r="D96" s="20" t="n"/>
      <c r="E96" s="20" t="n"/>
      <c r="F96" s="14">
        <f>IF(OR(A96="",B96=""),"",A96&amp;"|"&amp;B96)</f>
        <v/>
      </c>
      <c r="G96" s="29">
        <f>IF(COUNTA(A96:E96)=0,"",IF(OR(A96="",B96="",C96="",D96=""),"Eingabe fehlt",IF(COUNTIF($F$5:$F$104,F96)&gt;1,"Schlüssel doppelt",IF(AND(A96=B96,C96&lt;&gt;0),"Gleichartikel prüfen","Plausibel"))))</f>
        <v/>
      </c>
    </row>
    <row r="97">
      <c r="A97" s="20" t="n"/>
      <c r="B97" s="20" t="n"/>
      <c r="C97" s="48" t="n"/>
      <c r="D97" s="20" t="n"/>
      <c r="E97" s="20" t="n"/>
      <c r="F97" s="11">
        <f>IF(OR(A97="",B97=""),"",A97&amp;"|"&amp;B97)</f>
        <v/>
      </c>
      <c r="G97" s="26">
        <f>IF(COUNTA(A97:E97)=0,"",IF(OR(A97="",B97="",C97="",D97=""),"Eingabe fehlt",IF(COUNTIF($F$5:$F$104,F97)&gt;1,"Schlüssel doppelt",IF(AND(A97=B97,C97&lt;&gt;0),"Gleichartikel prüfen","Plausibel"))))</f>
        <v/>
      </c>
    </row>
    <row r="98">
      <c r="A98" s="20" t="n"/>
      <c r="B98" s="20" t="n"/>
      <c r="C98" s="48" t="n"/>
      <c r="D98" s="20" t="n"/>
      <c r="E98" s="20" t="n"/>
      <c r="F98" s="14">
        <f>IF(OR(A98="",B98=""),"",A98&amp;"|"&amp;B98)</f>
        <v/>
      </c>
      <c r="G98" s="29">
        <f>IF(COUNTA(A98:E98)=0,"",IF(OR(A98="",B98="",C98="",D98=""),"Eingabe fehlt",IF(COUNTIF($F$5:$F$104,F98)&gt;1,"Schlüssel doppelt",IF(AND(A98=B98,C98&lt;&gt;0),"Gleichartikel prüfen","Plausibel"))))</f>
        <v/>
      </c>
    </row>
    <row r="99">
      <c r="A99" s="20" t="n"/>
      <c r="B99" s="20" t="n"/>
      <c r="C99" s="48" t="n"/>
      <c r="D99" s="20" t="n"/>
      <c r="E99" s="20" t="n"/>
      <c r="F99" s="11">
        <f>IF(OR(A99="",B99=""),"",A99&amp;"|"&amp;B99)</f>
        <v/>
      </c>
      <c r="G99" s="26">
        <f>IF(COUNTA(A99:E99)=0,"",IF(OR(A99="",B99="",C99="",D99=""),"Eingabe fehlt",IF(COUNTIF($F$5:$F$104,F99)&gt;1,"Schlüssel doppelt",IF(AND(A99=B99,C99&lt;&gt;0),"Gleichartikel prüfen","Plausibel"))))</f>
        <v/>
      </c>
    </row>
    <row r="100">
      <c r="A100" s="20" t="n"/>
      <c r="B100" s="20" t="n"/>
      <c r="C100" s="48" t="n"/>
      <c r="D100" s="20" t="n"/>
      <c r="E100" s="20" t="n"/>
      <c r="F100" s="14">
        <f>IF(OR(A100="",B100=""),"",A100&amp;"|"&amp;B100)</f>
        <v/>
      </c>
      <c r="G100" s="29">
        <f>IF(COUNTA(A100:E100)=0,"",IF(OR(A100="",B100="",C100="",D100=""),"Eingabe fehlt",IF(COUNTIF($F$5:$F$104,F100)&gt;1,"Schlüssel doppelt",IF(AND(A100=B100,C100&lt;&gt;0),"Gleichartikel prüfen","Plausibel"))))</f>
        <v/>
      </c>
    </row>
    <row r="101">
      <c r="A101" s="20" t="n"/>
      <c r="B101" s="20" t="n"/>
      <c r="C101" s="48" t="n"/>
      <c r="D101" s="20" t="n"/>
      <c r="E101" s="20" t="n"/>
      <c r="F101" s="11">
        <f>IF(OR(A101="",B101=""),"",A101&amp;"|"&amp;B101)</f>
        <v/>
      </c>
      <c r="G101" s="26">
        <f>IF(COUNTA(A101:E101)=0,"",IF(OR(A101="",B101="",C101="",D101=""),"Eingabe fehlt",IF(COUNTIF($F$5:$F$104,F101)&gt;1,"Schlüssel doppelt",IF(AND(A101=B101,C101&lt;&gt;0),"Gleichartikel prüfen","Plausibel"))))</f>
        <v/>
      </c>
    </row>
    <row r="102">
      <c r="A102" s="20" t="n"/>
      <c r="B102" s="20" t="n"/>
      <c r="C102" s="48" t="n"/>
      <c r="D102" s="20" t="n"/>
      <c r="E102" s="20" t="n"/>
      <c r="F102" s="14">
        <f>IF(OR(A102="",B102=""),"",A102&amp;"|"&amp;B102)</f>
        <v/>
      </c>
      <c r="G102" s="29">
        <f>IF(COUNTA(A102:E102)=0,"",IF(OR(A102="",B102="",C102="",D102=""),"Eingabe fehlt",IF(COUNTIF($F$5:$F$104,F102)&gt;1,"Schlüssel doppelt",IF(AND(A102=B102,C102&lt;&gt;0),"Gleichartikel prüfen","Plausibel"))))</f>
        <v/>
      </c>
    </row>
    <row r="103">
      <c r="A103" s="20" t="n"/>
      <c r="B103" s="20" t="n"/>
      <c r="C103" s="48" t="n"/>
      <c r="D103" s="20" t="n"/>
      <c r="E103" s="20" t="n"/>
      <c r="F103" s="11">
        <f>IF(OR(A103="",B103=""),"",A103&amp;"|"&amp;B103)</f>
        <v/>
      </c>
      <c r="G103" s="26">
        <f>IF(COUNTA(A103:E103)=0,"",IF(OR(A103="",B103="",C103="",D103=""),"Eingabe fehlt",IF(COUNTIF($F$5:$F$104,F103)&gt;1,"Schlüssel doppelt",IF(AND(A103=B103,C103&lt;&gt;0),"Gleichartikel prüfen","Plausibel"))))</f>
        <v/>
      </c>
    </row>
    <row r="104">
      <c r="A104" s="20" t="n"/>
      <c r="B104" s="20" t="n"/>
      <c r="C104" s="48" t="n"/>
      <c r="D104" s="20" t="n"/>
      <c r="E104" s="20" t="n"/>
      <c r="F104" s="14">
        <f>IF(OR(A104="",B104=""),"",A104&amp;"|"&amp;B104)</f>
        <v/>
      </c>
      <c r="G104" s="29">
        <f>IF(COUNTA(A104:E104)=0,"",IF(OR(A104="",B104="",C104="",D104=""),"Eingabe fehlt",IF(COUNTIF($F$5:$F$104,F104)&gt;1,"Schlüssel doppelt",IF(AND(A104=B104,C104&lt;&gt;0),"Gleichartikel prüfen","Plausibel"))))</f>
        <v/>
      </c>
    </row>
  </sheetData>
  <autoFilter ref="A4:G104"/>
  <mergeCells count="1">
    <mergeCell ref="A1:G1"/>
  </mergeCells>
  <conditionalFormatting sqref="F5:F104">
    <cfRule type="expression" priority="1" dxfId="1">
      <formula>=AND($F5&lt;&gt;"",COUNTIF($F$5:$F$104,$F5)&gt;1)</formula>
    </cfRule>
  </conditionalFormatting>
  <conditionalFormatting sqref="G5:G104">
    <cfRule type="expression" priority="2" dxfId="0">
      <formula>=$G5="Plausibel"</formula>
    </cfRule>
    <cfRule type="expression" priority="3" dxfId="1">
      <formula>=AND($G5&lt;&gt;"",$G5&lt;&gt;"Plausibel")</formula>
    </cfRule>
  </conditionalFormatting>
  <dataValidations count="4">
    <dataValidation sqref="A5:A104" showDropDown="0" showInputMessage="1" showErrorMessage="1" allowBlank="0" errorTitle="Von-Artikel prüfen" error="Einen vorbereiteten fiktiven Artikel auswählen." promptTitle="Von-Artikel" prompt="Ausgangsartikel des Übergangs." type="list" errorStyle="warning">
      <formula1>"FX-100,FX-200,FX-300,PL-410,PL-420,PL-430"</formula1>
    </dataValidation>
    <dataValidation sqref="B5:B104" showDropDown="0" showInputMessage="1" showErrorMessage="1" allowBlank="0" errorTitle="Nach-Artikel prüfen" error="Einen vorbereiteten fiktiven Artikel auswählen." promptTitle="Nach-Artikel" prompt="Folgeartikel des Übergangs." type="list" errorStyle="warning">
      <formula1>"FX-100,FX-200,FX-300,PL-410,PL-420,PL-430"</formula1>
    </dataValidation>
    <dataValidation sqref="C5:C104" showDropDown="0" showInputMessage="1" showErrorMessage="1" allowBlank="0" errorTitle="Basis-Rüstzeit prüfen" error="Eine ganze Planzeit zwischen 0 und 480 Minuten verwenden." promptTitle="Basis-Rüstzeit" prompt="Veränderbare Planannahme in Minuten." type="whole" errorStyle="warning" operator="between">
      <formula1>0</formula1>
      <formula2>480</formula2>
    </dataValidation>
    <dataValidation sqref="D5:D104" showDropDown="0" showInputMessage="1" showErrorMessage="1" allowBlank="0" errorTitle="Rüstgruppe prüfen" error="Eine vorbereitete fiktive Rüstgruppe auswählen." promptTitle="Rüstgruppe" prompt="Planerisch benötigte Rüstgruppe." type="list" errorStyle="warning">
      <formula1>"Rüstgruppe 1,Rüstgruppe 2,Rüstgruppe 3"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38" customWidth="1" min="2" max="2"/>
    <col width="27" customWidth="1" min="3" max="3"/>
    <col width="58" customWidth="1" min="4" max="4"/>
    <col width="18" customWidth="1" min="5" max="5"/>
    <col width="18" customWidth="1" min="6" max="6"/>
    <col width="22" customWidth="1" min="7" max="7"/>
    <col width="38" customWidth="1" min="8" max="8"/>
  </cols>
  <sheetData>
    <row r="1" ht="28" customHeight="1">
      <c r="A1" s="1" t="inlineStr">
        <is>
          <t>Parameter und Hinweise</t>
        </is>
      </c>
      <c r="B1" s="37" t="n"/>
      <c r="C1" s="37" t="n"/>
      <c r="D1" s="37" t="n"/>
      <c r="E1" s="37" t="n"/>
      <c r="F1" s="37" t="n"/>
      <c r="G1" s="37" t="n"/>
      <c r="H1" s="38" t="n"/>
    </row>
    <row r="2" ht="42" customHeight="1">
      <c r="A2" s="3" t="inlineStr">
        <is>
          <t>Zweck</t>
        </is>
      </c>
      <c r="B2" s="17" t="inlineStr">
        <is>
          <t>Veränderbare Planannahmen sowie Erläuterungen zu Eingaben und Kontrollen.</t>
        </is>
      </c>
      <c r="D2" s="3" t="inlineStr">
        <is>
          <t>Datenquelle</t>
        </is>
      </c>
      <c r="E2" s="17" t="inlineStr">
        <is>
          <t>Manuell festgelegte interne Planwerte des fiktiven Betriebs.</t>
        </is>
      </c>
      <c r="G2" s="3" t="inlineStr">
        <is>
          <t>Sichtbares Ergebnis</t>
        </is>
      </c>
      <c r="H2" s="17" t="inlineStr">
        <is>
          <t>Nachvollziehbare Grenzen, erwartete Ergebnisse und manuelle Prüfschritte.</t>
        </is>
      </c>
    </row>
    <row r="3"/>
    <row r="4">
      <c r="A4" s="3" t="inlineStr">
        <is>
          <t>Veränderbare Annahmen</t>
        </is>
      </c>
      <c r="B4" s="3" t="n"/>
      <c r="C4" s="3" t="n"/>
      <c r="D4" s="3" t="n"/>
    </row>
    <row r="5">
      <c r="A5" s="30" t="inlineStr">
        <is>
          <t>Planungsbeginn</t>
        </is>
      </c>
      <c r="B5" s="53" t="n">
        <v>0.25</v>
      </c>
      <c r="C5" s="30" t="inlineStr">
        <is>
          <t>Uhrzeit</t>
        </is>
      </c>
      <c r="D5" s="30" t="inlineStr">
        <is>
          <t>Frühester geplanter Beginn eines Rüstfensters.</t>
        </is>
      </c>
    </row>
    <row r="6">
      <c r="A6" s="32" t="inlineStr">
        <is>
          <t>Planungsende</t>
        </is>
      </c>
      <c r="B6" s="53" t="n">
        <v>0.9166666666666666</v>
      </c>
      <c r="C6" s="32" t="inlineStr">
        <is>
          <t>Uhrzeit</t>
        </is>
      </c>
      <c r="D6" s="32" t="inlineStr">
        <is>
          <t>Spätestes geplantes Produktionsende.</t>
        </is>
      </c>
    </row>
    <row r="7">
      <c r="A7" s="30" t="inlineStr">
        <is>
          <t>Warnschwelle Rüstzeit</t>
        </is>
      </c>
      <c r="B7" s="54" t="n">
        <v>90</v>
      </c>
      <c r="C7" s="30" t="inlineStr">
        <is>
          <t>Minuten</t>
        </is>
      </c>
      <c r="D7" s="30" t="inlineStr">
        <is>
          <t>Rüstzeiten oberhalb dieses Werts werden markiert.</t>
        </is>
      </c>
    </row>
    <row r="8">
      <c r="A8" s="32" t="inlineStr">
        <is>
          <t>Maximaler manueller Zuschlag</t>
        </is>
      </c>
      <c r="B8" s="54" t="n">
        <v>120</v>
      </c>
      <c r="C8" s="32" t="inlineStr">
        <is>
          <t>Minuten</t>
        </is>
      </c>
      <c r="D8" s="32" t="inlineStr">
        <is>
          <t>Zuschläge oberhalb dieses Planwerts werden markiert.</t>
        </is>
      </c>
    </row>
    <row r="9">
      <c r="A9" s="30" t="inlineStr">
        <is>
          <t>Hinweis</t>
        </is>
      </c>
      <c r="B9" s="30" t="inlineStr">
        <is>
          <t>Kapazitäten gelten je Arbeitstag.</t>
        </is>
      </c>
      <c r="C9" s="30" t="inlineStr">
        <is>
          <t>Text</t>
        </is>
      </c>
      <c r="D9" s="30" t="inlineStr">
        <is>
          <t>Wochenenden werden in der Zusammenfassung nicht als Arbeitstage gezählt.</t>
        </is>
      </c>
    </row>
    <row r="10">
      <c r="A10" s="32" t="inlineStr">
        <is>
          <t>Kapazität Rüstgruppe 1</t>
        </is>
      </c>
      <c r="B10" s="55" t="n">
        <v>8</v>
      </c>
      <c r="C10" s="32" t="inlineStr">
        <is>
          <t>Stunden je Arbeitstag</t>
        </is>
      </c>
      <c r="D10" s="32" t="inlineStr">
        <is>
          <t>Veränderbare verfügbare Planstunden.</t>
        </is>
      </c>
    </row>
    <row r="11">
      <c r="A11" s="30" t="inlineStr">
        <is>
          <t>Kapazität Rüstgruppe 2</t>
        </is>
      </c>
      <c r="B11" s="55" t="n">
        <v>6</v>
      </c>
      <c r="C11" s="30" t="inlineStr">
        <is>
          <t>Stunden je Arbeitstag</t>
        </is>
      </c>
      <c r="D11" s="30" t="inlineStr">
        <is>
          <t>Veränderbare verfügbare Planstunden.</t>
        </is>
      </c>
    </row>
    <row r="12">
      <c r="A12" s="32" t="inlineStr">
        <is>
          <t>Kapazität Rüstgruppe 3</t>
        </is>
      </c>
      <c r="B12" s="55" t="n">
        <v>4</v>
      </c>
      <c r="C12" s="32" t="inlineStr">
        <is>
          <t>Stunden je Arbeitstag</t>
        </is>
      </c>
      <c r="D12" s="32" t="inlineStr">
        <is>
          <t>Veränderbare verfügbare Planstunden.</t>
        </is>
      </c>
    </row>
    <row r="13"/>
    <row r="14">
      <c r="A14" s="3" t="inlineStr">
        <is>
          <t>Datenfelder im Rüstplan</t>
        </is>
      </c>
      <c r="B14" s="3" t="n"/>
      <c r="C14" s="3" t="n"/>
      <c r="D14" s="3" t="n"/>
    </row>
    <row r="15">
      <c r="A15" s="8" t="inlineStr">
        <is>
          <t>Feld</t>
        </is>
      </c>
      <c r="B15" s="8" t="inlineStr">
        <is>
          <t>Datentyp und Einheit</t>
        </is>
      </c>
      <c r="C15" s="8" t="inlineStr">
        <is>
          <t>Pflichtstatus</t>
        </is>
      </c>
      <c r="D15" s="8" t="inlineStr">
        <is>
          <t>Verhalten bei fehlendem Wert</t>
        </is>
      </c>
    </row>
    <row r="16" ht="36" customHeight="1">
      <c r="A16" s="35" t="inlineStr">
        <is>
          <t>Reihenfolge</t>
        </is>
      </c>
      <c r="B16" s="35" t="inlineStr">
        <is>
          <t>Ganze Zahl ohne Einheit</t>
        </is>
      </c>
      <c r="C16" s="35" t="inlineStr">
        <is>
          <t>Pflicht</t>
        </is>
      </c>
      <c r="D16" s="35" t="inlineStr">
        <is>
          <t>Planprüfung meldet „Eingabe fehlt“ oder „Reihenfolge prüfen“.</t>
        </is>
      </c>
    </row>
    <row r="17" ht="36" customHeight="1">
      <c r="A17" s="36" t="inlineStr">
        <is>
          <t>Produktionsdatum</t>
        </is>
      </c>
      <c r="B17" s="36" t="inlineStr">
        <is>
          <t>Datum, TT.MM.JJJJ</t>
        </is>
      </c>
      <c r="C17" s="36" t="inlineStr">
        <is>
          <t>Pflicht</t>
        </is>
      </c>
      <c r="D17" s="36" t="inlineStr">
        <is>
          <t>Zeitbezug und Zusammenfassung bleiben ohne Zuordnung.</t>
        </is>
      </c>
    </row>
    <row r="18" ht="36" customHeight="1">
      <c r="A18" s="35" t="inlineStr">
        <is>
          <t>Anlage</t>
        </is>
      </c>
      <c r="B18" s="35" t="inlineStr">
        <is>
          <t>Auswahlliste, Text</t>
        </is>
      </c>
      <c r="C18" s="35" t="inlineStr">
        <is>
          <t>Pflicht</t>
        </is>
      </c>
      <c r="D18" s="35" t="inlineStr">
        <is>
          <t>Vorgänger und Zeitkette können nicht ermittelt werden.</t>
        </is>
      </c>
    </row>
    <row r="19" ht="36" customHeight="1">
      <c r="A19" s="36" t="inlineStr">
        <is>
          <t>Auftrag</t>
        </is>
      </c>
      <c r="B19" s="36" t="inlineStr">
        <is>
          <t>Eindeutiger Text</t>
        </is>
      </c>
      <c r="C19" s="36" t="inlineStr">
        <is>
          <t>Pflicht</t>
        </is>
      </c>
      <c r="D19" s="36" t="inlineStr">
        <is>
          <t>Fehlende oder doppelte Kennungen werden markiert.</t>
        </is>
      </c>
    </row>
    <row r="20" ht="36" customHeight="1">
      <c r="A20" s="35" t="inlineStr">
        <is>
          <t>Artikel</t>
        </is>
      </c>
      <c r="B20" s="35" t="inlineStr">
        <is>
          <t>Auswahlliste, Text</t>
        </is>
      </c>
      <c r="C20" s="35" t="inlineStr">
        <is>
          <t>Pflicht</t>
        </is>
      </c>
      <c r="D20" s="35" t="inlineStr">
        <is>
          <t>Matrixsuche und Vorgängerbezug sind nicht möglich.</t>
        </is>
      </c>
    </row>
    <row r="21" ht="36" customHeight="1">
      <c r="A21" s="36" t="inlineStr">
        <is>
          <t>Menge</t>
        </is>
      </c>
      <c r="B21" s="36" t="inlineStr">
        <is>
          <t>Ganze Zahl, Stück</t>
        </is>
      </c>
      <c r="C21" s="36" t="inlineStr">
        <is>
          <t>Pflicht</t>
        </is>
      </c>
      <c r="D21" s="36" t="inlineStr">
        <is>
          <t>Planprüfung meldet „Eingabe fehlt“; keine automatische Laufzeitermittlung.</t>
        </is>
      </c>
    </row>
    <row r="22" ht="36" customHeight="1">
      <c r="A22" s="35" t="inlineStr">
        <is>
          <t>Produktionsstart</t>
        </is>
      </c>
      <c r="B22" s="35" t="inlineStr">
        <is>
          <t>Datum und Uhrzeit</t>
        </is>
      </c>
      <c r="C22" s="35" t="inlineStr">
        <is>
          <t>Pflicht</t>
        </is>
      </c>
      <c r="D22" s="35" t="inlineStr">
        <is>
          <t>Rüstbeginn und Produktionsende bleiben leer.</t>
        </is>
      </c>
    </row>
    <row r="23" ht="36" customHeight="1">
      <c r="A23" s="36" t="inlineStr">
        <is>
          <t>Laufzeit</t>
        </is>
      </c>
      <c r="B23" s="36" t="inlineStr">
        <is>
          <t>Ganze Zahl, Minuten</t>
        </is>
      </c>
      <c r="C23" s="36" t="inlineStr">
        <is>
          <t>Pflicht</t>
        </is>
      </c>
      <c r="D23" s="36" t="inlineStr">
        <is>
          <t>Produktionsende bleibt leer.</t>
        </is>
      </c>
    </row>
    <row r="24" ht="36" customHeight="1">
      <c r="A24" s="35" t="inlineStr">
        <is>
          <t>Vorgänger-Artikel</t>
        </is>
      </c>
      <c r="B24" s="35" t="inlineStr">
        <is>
          <t>Formel, Text</t>
        </is>
      </c>
      <c r="C24" s="35" t="inlineStr">
        <is>
          <t>Berechnet</t>
        </is>
      </c>
      <c r="D24" s="35" t="inlineStr">
        <is>
          <t>Bleibt bei erster Position, leerer Zeile oder unterbrochener Folge leer.</t>
        </is>
      </c>
    </row>
    <row r="25" ht="36" customHeight="1">
      <c r="A25" s="36" t="inlineStr">
        <is>
          <t>Basis-Rüstzeit</t>
        </is>
      </c>
      <c r="B25" s="36" t="inlineStr">
        <is>
          <t>Formel, Minuten</t>
        </is>
      </c>
      <c r="C25" s="36" t="inlineStr">
        <is>
          <t>Berechnet</t>
        </is>
      </c>
      <c r="D25" s="36" t="inlineStr">
        <is>
          <t>Bei fehlendem Übergang leer; erste Position erhält 0 Minuten.</t>
        </is>
      </c>
    </row>
    <row r="26" ht="36" customHeight="1">
      <c r="A26" s="35" t="inlineStr">
        <is>
          <t>Zuschlag</t>
        </is>
      </c>
      <c r="B26" s="35" t="inlineStr">
        <is>
          <t>Ganze Zahl, Minuten</t>
        </is>
      </c>
      <c r="C26" s="35" t="inlineStr">
        <is>
          <t>Optional</t>
        </is>
      </c>
      <c r="D26" s="35" t="inlineStr">
        <is>
          <t>Leer wird in der Summenformel wie 0 behandelt.</t>
        </is>
      </c>
    </row>
    <row r="27" ht="36" customHeight="1">
      <c r="A27" s="36" t="inlineStr">
        <is>
          <t>Geplante Rüstzeit</t>
        </is>
      </c>
      <c r="B27" s="36" t="inlineStr">
        <is>
          <t>Formel, Minuten</t>
        </is>
      </c>
      <c r="C27" s="36" t="inlineStr">
        <is>
          <t>Berechnet</t>
        </is>
      </c>
      <c r="D27" s="36" t="inlineStr">
        <is>
          <t>Bleibt bei fehlender Basis-Rüstzeit leer.</t>
        </is>
      </c>
    </row>
    <row r="28" ht="36" customHeight="1">
      <c r="A28" s="35" t="inlineStr">
        <is>
          <t>Beginn Rüstfenster</t>
        </is>
      </c>
      <c r="B28" s="35" t="inlineStr">
        <is>
          <t>Formel, Datum und Uhrzeit</t>
        </is>
      </c>
      <c r="C28" s="35" t="inlineStr">
        <is>
          <t>Berechnet</t>
        </is>
      </c>
      <c r="D28" s="35" t="inlineStr">
        <is>
          <t>Bleibt ohne Start oder Rüstzeit leer.</t>
        </is>
      </c>
    </row>
    <row r="29" ht="36" customHeight="1">
      <c r="A29" s="36" t="inlineStr">
        <is>
          <t>Produktionsende</t>
        </is>
      </c>
      <c r="B29" s="36" t="inlineStr">
        <is>
          <t>Formel, Datum und Uhrzeit</t>
        </is>
      </c>
      <c r="C29" s="36" t="inlineStr">
        <is>
          <t>Berechnet</t>
        </is>
      </c>
      <c r="D29" s="36" t="inlineStr">
        <is>
          <t>Bleibt ohne Start oder Laufzeit leer.</t>
        </is>
      </c>
    </row>
    <row r="30" ht="36" customHeight="1">
      <c r="A30" s="35" t="inlineStr">
        <is>
          <t>Rüstgruppe</t>
        </is>
      </c>
      <c r="B30" s="35" t="inlineStr">
        <is>
          <t>Formel, Text</t>
        </is>
      </c>
      <c r="C30" s="35" t="inlineStr">
        <is>
          <t>Berechnet</t>
        </is>
      </c>
      <c r="D30" s="35" t="inlineStr">
        <is>
          <t>Bleibt bei erster Position, Gleichartikel oder fehlendem Übergang leer.</t>
        </is>
      </c>
    </row>
    <row r="31" ht="36" customHeight="1">
      <c r="A31" s="36" t="inlineStr">
        <is>
          <t>Status</t>
        </is>
      </c>
      <c r="B31" s="36" t="inlineStr">
        <is>
          <t>Auswahlliste, Text</t>
        </is>
      </c>
      <c r="C31" s="36" t="inlineStr">
        <is>
          <t>Pflicht</t>
        </is>
      </c>
      <c r="D31" s="36" t="inlineStr">
        <is>
          <t>Planprüfung meldet „Eingabe fehlt“.</t>
        </is>
      </c>
    </row>
    <row r="32" ht="36" customHeight="1">
      <c r="A32" s="35" t="inlineStr">
        <is>
          <t>Planprüfung</t>
        </is>
      </c>
      <c r="B32" s="35" t="inlineStr">
        <is>
          <t>Formel, Text</t>
        </is>
      </c>
      <c r="C32" s="35" t="inlineStr">
        <is>
          <t>Berechnet</t>
        </is>
      </c>
      <c r="D32" s="35" t="inlineStr">
        <is>
          <t>Leere Eingabezeilen bleiben leer.</t>
        </is>
      </c>
    </row>
    <row r="33" ht="36" customHeight="1">
      <c r="A33" s="36" t="inlineStr">
        <is>
          <t>Ressourcenprüfung</t>
        </is>
      </c>
      <c r="B33" s="36" t="inlineStr">
        <is>
          <t>Formel, Text</t>
        </is>
      </c>
      <c r="C33" s="36" t="inlineStr">
        <is>
          <t>Berechnet</t>
        </is>
      </c>
      <c r="D33" s="36" t="inlineStr">
        <is>
          <t>Ohne Rüstvorgang leer; sonst Frei, Konflikt oder Hinweis.</t>
        </is>
      </c>
    </row>
    <row r="34" ht="36" customHeight="1">
      <c r="A34" s="35" t="inlineStr">
        <is>
          <t>Verantwortliche Rolle</t>
        </is>
      </c>
      <c r="B34" s="35" t="inlineStr">
        <is>
          <t>Auswahlliste, Text</t>
        </is>
      </c>
      <c r="C34" s="35" t="inlineStr">
        <is>
          <t>Pflicht</t>
        </is>
      </c>
      <c r="D34" s="35" t="inlineStr">
        <is>
          <t>Planprüfung meldet „Eingabe fehlt“.</t>
        </is>
      </c>
    </row>
    <row r="35"/>
    <row r="36">
      <c r="A36" s="3" t="inlineStr">
        <is>
          <t>Datenfelder in der Rüstmatrix</t>
        </is>
      </c>
      <c r="B36" s="3" t="n"/>
      <c r="C36" s="3" t="n"/>
      <c r="D36" s="3" t="n"/>
    </row>
    <row r="37">
      <c r="A37" s="8" t="inlineStr">
        <is>
          <t>Feld</t>
        </is>
      </c>
      <c r="B37" s="8" t="inlineStr">
        <is>
          <t>Datentyp und Einheit</t>
        </is>
      </c>
      <c r="C37" s="8" t="inlineStr">
        <is>
          <t>Pflichtstatus</t>
        </is>
      </c>
      <c r="D37" s="8" t="inlineStr">
        <is>
          <t>Verhalten bei fehlendem Wert</t>
        </is>
      </c>
    </row>
    <row r="38" ht="36" customHeight="1">
      <c r="A38" s="35" t="inlineStr">
        <is>
          <t>Von-Artikel</t>
        </is>
      </c>
      <c r="B38" s="35" t="inlineStr">
        <is>
          <t>Auswahlliste, Text</t>
        </is>
      </c>
      <c r="C38" s="35" t="inlineStr">
        <is>
          <t>Pflicht</t>
        </is>
      </c>
      <c r="D38" s="35" t="inlineStr">
        <is>
          <t>Suchschlüssel und Übergangsprüfung bleiben unvollständig.</t>
        </is>
      </c>
    </row>
    <row r="39" ht="36" customHeight="1">
      <c r="A39" s="36" t="inlineStr">
        <is>
          <t>Nach-Artikel</t>
        </is>
      </c>
      <c r="B39" s="36" t="inlineStr">
        <is>
          <t>Auswahlliste, Text</t>
        </is>
      </c>
      <c r="C39" s="36" t="inlineStr">
        <is>
          <t>Pflicht</t>
        </is>
      </c>
      <c r="D39" s="36" t="inlineStr">
        <is>
          <t>Suchschlüssel und Übergangsprüfung bleiben unvollständig.</t>
        </is>
      </c>
    </row>
    <row r="40" ht="36" customHeight="1">
      <c r="A40" s="35" t="inlineStr">
        <is>
          <t>Basis-Rüstzeit</t>
        </is>
      </c>
      <c r="B40" s="35" t="inlineStr">
        <is>
          <t>Ganze Zahl, Minuten</t>
        </is>
      </c>
      <c r="C40" s="35" t="inlineStr">
        <is>
          <t>Pflicht</t>
        </is>
      </c>
      <c r="D40" s="35" t="inlineStr">
        <is>
          <t>Der Rüstplan meldet bei Verwendung „Matrix fehlt“.</t>
        </is>
      </c>
    </row>
    <row r="41" ht="36" customHeight="1">
      <c r="A41" s="36" t="inlineStr">
        <is>
          <t>Rüstgruppe</t>
        </is>
      </c>
      <c r="B41" s="36" t="inlineStr">
        <is>
          <t>Auswahlliste, Text</t>
        </is>
      </c>
      <c r="C41" s="36" t="inlineStr">
        <is>
          <t>Pflicht</t>
        </is>
      </c>
      <c r="D41" s="36" t="inlineStr">
        <is>
          <t>Ressourcenprüfung meldet bei benötigter Rüstzeit „Team fehlt“.</t>
        </is>
      </c>
    </row>
    <row r="42" ht="36" customHeight="1">
      <c r="A42" s="35" t="inlineStr">
        <is>
          <t>Planungshinweis</t>
        </is>
      </c>
      <c r="B42" s="35" t="inlineStr">
        <is>
          <t>Freitext</t>
        </is>
      </c>
      <c r="C42" s="35" t="inlineStr">
        <is>
          <t>Optional</t>
        </is>
      </c>
      <c r="D42" s="35" t="inlineStr">
        <is>
          <t>Kein Einfluss auf Formeln.</t>
        </is>
      </c>
    </row>
    <row r="43" ht="36" customHeight="1">
      <c r="A43" s="36" t="inlineStr">
        <is>
          <t>Suchschlüssel</t>
        </is>
      </c>
      <c r="B43" s="36" t="inlineStr">
        <is>
          <t>Formel, Text</t>
        </is>
      </c>
      <c r="C43" s="36" t="inlineStr">
        <is>
          <t>Berechnet</t>
        </is>
      </c>
      <c r="D43" s="36" t="inlineStr">
        <is>
          <t>Bleibt bei unvollständigem Artikelpaar leer.</t>
        </is>
      </c>
    </row>
    <row r="44" ht="36" customHeight="1">
      <c r="A44" s="35" t="inlineStr">
        <is>
          <t>Prüfung</t>
        </is>
      </c>
      <c r="B44" s="35" t="inlineStr">
        <is>
          <t>Formel, Text</t>
        </is>
      </c>
      <c r="C44" s="35" t="inlineStr">
        <is>
          <t>Berechnet</t>
        </is>
      </c>
      <c r="D44" s="35" t="inlineStr">
        <is>
          <t>Leere Zeilen bleiben leer; Duplikate werden markiert.</t>
        </is>
      </c>
    </row>
    <row r="45"/>
    <row r="46">
      <c r="A46" s="3" t="inlineStr">
        <is>
          <t>Kontrollierbare Formeln und erwartete Beispielergebnisse</t>
        </is>
      </c>
      <c r="B46" s="3" t="n"/>
      <c r="C46" s="3" t="n"/>
      <c r="D46" s="3" t="n"/>
    </row>
    <row r="47">
      <c r="A47" s="8" t="inlineStr">
        <is>
          <t>Kennzahl oder Formel</t>
        </is>
      </c>
      <c r="B47" s="8" t="inlineStr">
        <is>
          <t>Kontrollbezug</t>
        </is>
      </c>
      <c r="C47" s="8" t="inlineStr">
        <is>
          <t>Erwartetes Beispielergebnis</t>
        </is>
      </c>
      <c r="D47" s="8" t="inlineStr">
        <is>
          <t>Prüfhinweis</t>
        </is>
      </c>
    </row>
    <row r="48" ht="40" customHeight="1">
      <c r="A48" s="35" t="inlineStr">
        <is>
          <t>Vorgänger-Artikel</t>
        </is>
      </c>
      <c r="B48" s="35" t="inlineStr">
        <is>
          <t>Rüstplan!I6</t>
        </is>
      </c>
      <c r="C48" s="35" t="inlineStr">
        <is>
          <t>FX-100</t>
        </is>
      </c>
      <c r="D48" s="35" t="inlineStr">
        <is>
          <t>Zeile 6 folgt direkt auf Zeile 5 derselben Anlage und desselben Datums.</t>
        </is>
      </c>
    </row>
    <row r="49" ht="40" customHeight="1">
      <c r="A49" s="36" t="inlineStr">
        <is>
          <t>Basis-Rüstzeit</t>
        </is>
      </c>
      <c r="B49" s="36" t="inlineStr">
        <is>
          <t>Rüstplan!J6</t>
        </is>
      </c>
      <c r="C49" s="36" t="inlineStr">
        <is>
          <t>30 min</t>
        </is>
      </c>
      <c r="D49" s="36" t="inlineStr">
        <is>
          <t>Übergang FX-100 nach FX-200 wird in der Rüstmatrix gesucht.</t>
        </is>
      </c>
    </row>
    <row r="50" ht="40" customHeight="1">
      <c r="A50" s="35" t="inlineStr">
        <is>
          <t>Geplante Rüstzeit</t>
        </is>
      </c>
      <c r="B50" s="35" t="inlineStr">
        <is>
          <t>Rüstplan!L6</t>
        </is>
      </c>
      <c r="C50" s="35" t="inlineStr">
        <is>
          <t>30 min</t>
        </is>
      </c>
      <c r="D50" s="35" t="inlineStr">
        <is>
          <t>Basis 30 min plus Zuschlag 0 min.</t>
        </is>
      </c>
    </row>
    <row r="51" ht="40" customHeight="1">
      <c r="A51" s="36" t="inlineStr">
        <is>
          <t>Beginn Rüstfenster</t>
        </is>
      </c>
      <c r="B51" s="36" t="inlineStr">
        <is>
          <t>Rüstplan!M6</t>
        </is>
      </c>
      <c r="C51" s="36" t="inlineStr">
        <is>
          <t>14.09.2026 09:00</t>
        </is>
      </c>
      <c r="D51" s="36" t="inlineStr">
        <is>
          <t>Produktionsstart 09:30 minus 30 Minuten.</t>
        </is>
      </c>
    </row>
    <row r="52" ht="40" customHeight="1">
      <c r="A52" s="35" t="inlineStr">
        <is>
          <t>Produktionsende</t>
        </is>
      </c>
      <c r="B52" s="35" t="inlineStr">
        <is>
          <t>Rüstplan!N6</t>
        </is>
      </c>
      <c r="C52" s="35" t="inlineStr">
        <is>
          <t>14.09.2026 11:10</t>
        </is>
      </c>
      <c r="D52" s="35" t="inlineStr">
        <is>
          <t>Produktionsstart 09:30 plus 100 Minuten.</t>
        </is>
      </c>
    </row>
    <row r="53" ht="40" customHeight="1">
      <c r="A53" s="36" t="inlineStr">
        <is>
          <t>Grenzfall ohne Lücke</t>
        </is>
      </c>
      <c r="B53" s="36" t="inlineStr">
        <is>
          <t>Rüstplan!Q6</t>
        </is>
      </c>
      <c r="C53" s="36" t="inlineStr">
        <is>
          <t>Plausibel</t>
        </is>
      </c>
      <c r="D53" s="36" t="inlineStr">
        <is>
          <t>Rüstbeginn entspricht exakt dem Produktionsende der Vorposition.</t>
        </is>
      </c>
    </row>
    <row r="54" ht="40" customHeight="1">
      <c r="A54" s="35" t="inlineStr">
        <is>
          <t>Zusammenfassung</t>
        </is>
      </c>
      <c r="B54" s="35" t="inlineStr">
        <is>
          <t>Zusammenfassung!B12/D12</t>
        </is>
      </c>
      <c r="C54" s="35" t="inlineStr">
        <is>
          <t>10 Positionen / 7 Rüstvorgänge</t>
        </is>
      </c>
      <c r="D54" s="35" t="inlineStr">
        <is>
          <t>Auswertungszeitraum umfasst beide Beispieltage.</t>
        </is>
      </c>
    </row>
    <row r="55" ht="40" customHeight="1">
      <c r="A55" s="36" t="inlineStr">
        <is>
          <t>Rüststunden und Auffälligkeiten</t>
        </is>
      </c>
      <c r="B55" s="36" t="inlineStr">
        <is>
          <t>Zusammenfassung!F12/H12</t>
        </is>
      </c>
      <c r="C55" s="36" t="inlineStr">
        <is>
          <t>4,17 h / 0</t>
        </is>
      </c>
      <c r="D55" s="36" t="inlineStr">
        <is>
          <t>Nach Neuberechnung mit unveränderten Beispieldaten.</t>
        </is>
      </c>
    </row>
    <row r="56"/>
    <row r="57">
      <c r="A57" s="3" t="inlineStr">
        <is>
          <t>Validierungen und visuelle Hinweise</t>
        </is>
      </c>
      <c r="B57" s="3" t="n"/>
      <c r="C57" s="3" t="n"/>
      <c r="D57" s="3" t="n"/>
    </row>
    <row r="58" ht="38" customHeight="1">
      <c r="A58" s="30" t="n">
        <v>1</v>
      </c>
      <c r="B58" s="30" t="inlineStr">
        <is>
          <t>Gelbe Zellen sind veränderbare Eingaben; weiße oder beige Zellen enthalten Formeln oder Hinweise.</t>
        </is>
      </c>
      <c r="C58" s="30" t="n"/>
      <c r="D58" s="30" t="n"/>
    </row>
    <row r="59" ht="38" customHeight="1">
      <c r="A59" s="32" t="n">
        <v>2</v>
      </c>
      <c r="B59" s="32" t="inlineStr">
        <is>
          <t>Auswahllisten begrenzen Anlagen, Artikel, Status, Rollen und Rüstgruppen auf stabile fiktive Werte.</t>
        </is>
      </c>
      <c r="C59" s="32" t="n"/>
      <c r="D59" s="32" t="n"/>
    </row>
    <row r="60" ht="38" customHeight="1">
      <c r="A60" s="30" t="n">
        <v>3</v>
      </c>
      <c r="B60" s="30" t="inlineStr">
        <is>
          <t>Warnvalidierungen weisen auf unplausible Datums-, Mengen- und Zeitwerte hin, ohne eine fachlich begründete Eingabe endgültig zu sperren.</t>
        </is>
      </c>
      <c r="C60" s="30" t="n"/>
      <c r="D60" s="30" t="n"/>
    </row>
    <row r="61" ht="38" customHeight="1">
      <c r="A61" s="32" t="n">
        <v>4</v>
      </c>
      <c r="B61" s="32" t="inlineStr">
        <is>
          <t>Doppelte Aufträge, doppelte Reihenfolgen und doppelte Übergangsschlüssel werden orange markiert.</t>
        </is>
      </c>
      <c r="C61" s="32" t="n"/>
      <c r="D61" s="32" t="n"/>
    </row>
    <row r="62" ht="38" customHeight="1">
      <c r="A62" s="30" t="n">
        <v>5</v>
      </c>
      <c r="B62" s="30" t="inlineStr">
        <is>
          <t>Plausible Prüfungen erscheinen grün; fehlende Matrixwerte, Zeitkonflikte und Ressourcenprobleme erscheinen orange.</t>
        </is>
      </c>
      <c r="C62" s="30" t="n"/>
      <c r="D62" s="30" t="n"/>
    </row>
    <row r="63"/>
    <row r="64">
      <c r="A64" s="3" t="inlineStr">
        <is>
          <t>Manuelle Kontrollen vor einer Planentscheidung</t>
        </is>
      </c>
      <c r="B64" s="3" t="n"/>
      <c r="C64" s="3" t="n"/>
      <c r="D64" s="3" t="n"/>
    </row>
    <row r="65" ht="40" customHeight="1">
      <c r="A65" s="30" t="n">
        <v>1</v>
      </c>
      <c r="B65" s="30" t="inlineStr">
        <is>
          <t>Rüstplan nach Produktionsdatum, Anlage und Reihenfolge gruppiert halten; die Vorgängerformel nutzt die unmittelbar vorherige Zeile.</t>
        </is>
      </c>
      <c r="C65" s="30" t="n"/>
      <c r="D65" s="30" t="n"/>
    </row>
    <row r="66" ht="40" customHeight="1">
      <c r="A66" s="32" t="n">
        <v>2</v>
      </c>
      <c r="B66" s="32" t="inlineStr">
        <is>
          <t>Nach Änderungen die Arbeitsmappe in Excel neu berechnen und die erwarteten Ergebnisse der Kontrolltabelle vergleichen.</t>
        </is>
      </c>
      <c r="C66" s="32" t="n"/>
      <c r="D66" s="32" t="n"/>
    </row>
    <row r="67" ht="40" customHeight="1">
      <c r="A67" s="30" t="n">
        <v>3</v>
      </c>
      <c r="B67" s="30" t="inlineStr">
        <is>
          <t>Alle Meldungen „Matrix fehlt“, „Zeitkonflikt“, „Team doppelt belegt“ und „Eingabe prüfen“ fachlich klären.</t>
        </is>
      </c>
      <c r="C67" s="30" t="n"/>
      <c r="D67" s="30" t="n"/>
    </row>
    <row r="68" ht="40" customHeight="1">
      <c r="A68" s="32" t="n">
        <v>4</v>
      </c>
      <c r="B68" s="32" t="inlineStr">
        <is>
          <t>Normalfall: Zeile 7 enthält einen Übergang mit 5 Minuten Zuschlag und ergibt 50 Minuten geplante Rüstzeit.</t>
        </is>
      </c>
      <c r="C68" s="32" t="n"/>
      <c r="D68" s="32" t="n"/>
    </row>
    <row r="69" ht="40" customHeight="1">
      <c r="A69" s="30" t="n">
        <v>5</v>
      </c>
      <c r="B69" s="30" t="inlineStr">
        <is>
          <t>Leerfall: Die vorbereitete Zeile 15 im Rüstplan enthält keine Eingaben; ihre Formeln zeigen deshalb keine Ergebnisse an.</t>
        </is>
      </c>
      <c r="C69" s="30" t="n"/>
      <c r="D69" s="30" t="n"/>
    </row>
    <row r="70" ht="40" customHeight="1">
      <c r="A70" s="32" t="n">
        <v>6</v>
      </c>
      <c r="B70" s="32" t="inlineStr">
        <is>
          <t>Grenzfall: In Zeile 6 beginnt das Rüstfenster exakt beim Produktionsende der Vorposition und bleibt plausibel.</t>
        </is>
      </c>
      <c r="C70" s="32" t="n"/>
      <c r="D70" s="32" t="n"/>
    </row>
    <row r="71" ht="40" customHeight="1">
      <c r="A71" s="30" t="n">
        <v>7</v>
      </c>
      <c r="B71" s="30" t="inlineStr">
        <is>
          <t>Rüstzeit, Laufzeit, Kapazität und Zuschläge sind Planannahmen und müssen vor Nutzung betrieblich bestätigt werden.</t>
        </is>
      </c>
      <c r="C71" s="30" t="n"/>
      <c r="D71" s="30" t="n"/>
    </row>
    <row r="72" ht="40" customHeight="1">
      <c r="A72" s="32" t="n">
        <v>8</v>
      </c>
      <c r="B72" s="32" t="inlineStr">
        <is>
          <t>Die Datei erzeugt keine automatische Freigabe, keine Rückmeldung an andere Systeme und keine Aussage zu Normen oder Arbeitsschutz.</t>
        </is>
      </c>
      <c r="C72" s="32" t="n"/>
      <c r="D72" s="32" t="n"/>
    </row>
  </sheetData>
  <mergeCells count="1">
    <mergeCell ref="A1:H1"/>
  </mergeCells>
  <dataValidations count="3">
    <dataValidation sqref="B5:B6" showDropDown="0" showInputMessage="1" showErrorMessage="1" allowBlank="0" errorTitle="Uhrzeit prüfen" error="Eine Uhrzeit zwischen 00:00 und 23:59 verwenden." promptTitle="Planzeit" prompt="Veränderbare Uhrzeit im Format hh:mm." type="time" errorStyle="warning" operator="between">
      <formula1>TIME(0,0,0)</formula1>
      <formula2>TIME(23,59,59)</formula2>
    </dataValidation>
    <dataValidation sqref="B7:B8" showDropDown="0" showInputMessage="1" showErrorMessage="1" allowBlank="0" errorTitle="Minutenwert prüfen" error="Eine ganze Zahl zwischen 0 und 480 Minuten verwenden." promptTitle="Planwert" prompt="Veränderbare Annahme in Minuten." type="whole" errorStyle="warning" operator="between">
      <formula1>0</formula1>
      <formula2>480</formula2>
    </dataValidation>
    <dataValidation sqref="B10:B12" showDropDown="0" showInputMessage="1" showErrorMessage="1" allowBlank="0" errorTitle="Kapazität prüfen" error="Eine Kapazität zwischen 0 und 24 Stunden je Arbeitstag verwenden." promptTitle="Tageskapazität" prompt="Veränderbare verfügbare Stunden je Arbeitstag." type="decimal" errorStyle="warning" operator="between">
      <formula1>0</formula1>
      <formula2>24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Rüstzeitplanung</dc:title>
  <dc:description xmlns:dc="http://purl.org/dc/elements/1.1/">Arbeitsmappe zur manuellen Planung von Rüstfenstern zwischen aufeinanderfolgenden Fertigungsaufträgen eines eindeutig fiktiven Betriebs.</dc:description>
  <dc:subject xmlns:dc="http://purl.org/dc/elements/1.1/">Planung von Rüstfenstern und Rüstressourcen</dc:subject>
  <dcterms:created xmlns:dcterms="http://purl.org/dc/terms/" xmlns:xsi="http://www.w3.org/2001/XMLSchema-instance" xsi:type="dcterms:W3CDTF">2026-09-08T20:57:10Z</dcterms:created>
  <dcterms:modified xmlns:dcterms="http://purl.org/dc/terms/" xmlns:xsi="http://www.w3.org/2001/XMLSchema-instance" xsi:type="dcterms:W3CDTF">2026-09-08T20:57:12+00:00Z</dcterms:modified>
</cp:coreProperties>
</file>