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Belegungsplan" sheetId="2" state="visible" r:id="rId2"/>
    <sheet xmlns:r="http://schemas.openxmlformats.org/officeDocument/2006/relationships" name="Maschinen" sheetId="3" state="visible" r:id="rId3"/>
    <sheet xmlns:r="http://schemas.openxmlformats.org/officeDocument/2006/relationships" name="Anweisungen" sheetId="4" state="visible" r:id="rId4"/>
  </sheets>
  <definedNames>
    <definedName name="_xlnm._FilterDatabase" localSheetId="1" hidden="1">'Belegungsplan'!$A$7:$O$107</definedName>
    <definedName name="_xlnm._FilterDatabase" localSheetId="2" hidden="1">'Maschinen'!$A$7:$J$107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0 &quot;h&quot;"/>
    <numFmt numFmtId="165" formatCode="DD.MM.YYYY HH:MM"/>
    <numFmt numFmtId="166" formatCode="0 &quot;Stk.&quot;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0"/>
    </font>
    <font>
      <name val="Aptos"/>
      <color rgb="0022363B"/>
      <sz val="10"/>
    </font>
    <font>
      <name val="Aptos"/>
      <b val="1"/>
      <color rgb="0022363B"/>
      <sz val="10"/>
    </font>
    <font>
      <name val="Aptos"/>
      <color rgb="0022363B"/>
      <sz val="9"/>
    </font>
  </fonts>
  <fills count="7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FFFFFF"/>
      </patternFill>
    </fill>
    <fill>
      <patternFill patternType="solid">
        <fgColor rgb="00B8441C"/>
      </patternFill>
    </fill>
    <fill>
      <patternFill patternType="solid">
        <fgColor rgb="00F3F0E8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  <border>
      <left/>
      <right/>
      <top style="thin">
        <color rgb="00B8C4C1"/>
      </top>
      <bottom/>
      <diagonal/>
    </border>
    <border>
      <left/>
      <right style="thin">
        <color rgb="00B8C4C1"/>
      </right>
      <top style="thin">
        <color rgb="00B8C4C1"/>
      </top>
      <bottom/>
      <diagonal/>
    </border>
    <border>
      <left/>
      <right/>
      <top style="thin">
        <color rgb="00B8C4C1"/>
      </top>
      <bottom style="thin">
        <color rgb="00B8C4C1"/>
      </bottom>
      <diagonal/>
    </border>
    <border>
      <left/>
      <right style="thin">
        <color rgb="00B8C4C1"/>
      </right>
      <top style="thin">
        <color rgb="00B8C4C1"/>
      </top>
      <bottom style="thin">
        <color rgb="00B8C4C1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0" fillId="3" borderId="1" pivotButton="0" quotePrefix="0" xfId="0"/>
    <xf numFmtId="0" fontId="2" fillId="4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0" fontId="4" fillId="5" borderId="1" applyAlignment="1" pivotButton="0" quotePrefix="0" xfId="0">
      <alignment horizontal="right" vertical="center"/>
    </xf>
    <xf numFmtId="0" fontId="0" fillId="5" borderId="1" pivotButton="0" quotePrefix="0" xfId="0"/>
    <xf numFmtId="0" fontId="4" fillId="3" borderId="1" applyAlignment="1" pivotButton="0" quotePrefix="0" xfId="0">
      <alignment vertical="top" wrapText="1"/>
    </xf>
    <xf numFmtId="0" fontId="4" fillId="3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top" wrapText="1"/>
    </xf>
    <xf numFmtId="0" fontId="3" fillId="6" borderId="1" applyAlignment="1" pivotButton="0" quotePrefix="0" xfId="0">
      <alignment vertical="top" wrapText="1"/>
    </xf>
    <xf numFmtId="0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vertical="top" wrapText="1"/>
    </xf>
    <xf numFmtId="166" fontId="3" fillId="6" borderId="1" applyAlignment="1" pivotButton="0" quotePrefix="0" xfId="0">
      <alignment horizontal="right" vertical="center"/>
    </xf>
    <xf numFmtId="0" fontId="3" fillId="5" borderId="1" applyAlignment="1" pivotButton="0" quotePrefix="0" xfId="0">
      <alignment vertical="top" wrapText="1"/>
    </xf>
    <xf numFmtId="164" fontId="3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5" fontId="3" fillId="6" borderId="1" applyAlignment="1" pivotButton="0" quotePrefix="0" xfId="0">
      <alignment vertical="top" wrapText="1"/>
    </xf>
    <xf numFmtId="166" fontId="3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8441C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Geplante Stunden je Maschine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'Zusammenfassung'!B19</f>
            </strRef>
          </tx>
          <spPr>
            <a:solidFill xmlns:a="http://schemas.openxmlformats.org/drawingml/2006/main">
              <a:srgbClr val="397A62"/>
            </a:solidFill>
            <a:ln xmlns:a="http://schemas.openxmlformats.org/drawingml/2006/main">
              <a:solidFill>
                <a:srgbClr val="397A62"/>
              </a:solidFill>
              <a:prstDash val="solid"/>
            </a:ln>
          </spPr>
          <cat>
            <numRef>
              <f>'Zusammenfassung'!$A$20:$A$27</f>
            </numRef>
          </cat>
          <val>
            <numRef>
              <f>'Zusammenfassung'!$B$20:$B$27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Stunden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Maschine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18</row>
      <rowOff>0</rowOff>
    </from>
    <ext cx="630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7" customWidth="1" min="1" max="1"/>
    <col width="46" customWidth="1" min="2" max="2"/>
    <col width="18" customWidth="1" min="3" max="3"/>
    <col width="15" customWidth="1" min="4" max="4"/>
    <col width="3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28" customHeight="1">
      <c r="A1" s="1" t="inlineStr">
        <is>
          <t>Maschinenbelegungsplan – Zusammenfassung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7" t="n"/>
    </row>
    <row r="2"/>
    <row r="3" ht="31" customHeight="1">
      <c r="A3" s="2" t="inlineStr">
        <is>
          <t>Zweck</t>
        </is>
      </c>
      <c r="B3" s="3" t="inlineStr">
        <is>
          <t>Verdichtet manuell gepflegte Maschinenbelegungen zu einer prüfbaren Entscheidungsvorlage.</t>
        </is>
      </c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 ht="31" customHeight="1">
      <c r="A4" s="2" t="inlineStr">
        <is>
          <t>Datenquelle</t>
        </is>
      </c>
      <c r="B4" s="3" t="inlineStr">
        <is>
          <t>Belegungsplan und Maschinenstamm dieser Arbeitsmappe; keine ERP-/MES-Anbindung oder automatische Synchronisierung.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5" ht="31" customHeight="1">
      <c r="A5" s="2" t="inlineStr">
        <is>
          <t>Sichtbares Ergebnis</t>
        </is>
      </c>
      <c r="B5" s="3" t="inlineStr">
        <is>
          <t>Anzahl wirksamer Belegungen, Konflikte, weitere Prüffälle, geplante Stunden und Stunden je Maschine.</t>
        </is>
      </c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</row>
    <row r="6" ht="31" customHeight="1">
      <c r="A6" s="2" t="inlineStr">
        <is>
          <t>Nutzer</t>
        </is>
      </c>
      <c r="B6" s="3" t="inlineStr">
        <is>
          <t>Fertigungsplanung und Schichtkoordination; Verantwortlichkeiten werden ausschließlich als Rollen erfasst.</t>
        </is>
      </c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 ht="31" customHeight="1">
      <c r="A7" s="2" t="inlineStr">
        <is>
          <t>Zeitpunkt</t>
        </is>
      </c>
      <c r="B7" s="3" t="inlineStr">
        <is>
          <t>Vor einer Tages- oder Schichtfreigabe sowie nach jeder Änderung von Termin, Maschine oder Wartungsfenster.</t>
        </is>
      </c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 ht="31" customHeight="1">
      <c r="A8" s="2" t="inlineStr">
        <is>
          <t>Unterstützte Entscheidung</t>
        </is>
      </c>
      <c r="B8" s="3" t="inlineStr">
        <is>
          <t>Entscheidung, ob eine Belegung beibehalten, zeitlich verschoben, einer anderen Maschine zugeordnet oder vor Freigabe geklärt werden soll.</t>
        </is>
      </c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 ht="31" customHeight="1">
      <c r="A9" s="2" t="inlineStr">
        <is>
          <t>Hinweis</t>
        </is>
      </c>
      <c r="B9" s="3" t="inlineStr">
        <is>
          <t>Alle Beispiele sind eindeutig fiktiv. Die Datei liefert Planungshinweise, aber keine Konformitäts-, Sicherheits- oder Freigabegarantie.</t>
        </is>
      </c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/>
    <row r="11" ht="22" customHeight="1">
      <c r="A11" s="5" t="inlineStr">
        <is>
          <t>Kennzahlen nach Excel-Neuberechnung</t>
        </is>
      </c>
      <c r="B11" s="5" t="n"/>
      <c r="C11" s="5" t="n"/>
      <c r="D11" s="5" t="n"/>
    </row>
    <row r="12">
      <c r="A12" s="6" t="inlineStr">
        <is>
          <t>Wirksame Belegungen</t>
        </is>
      </c>
      <c r="B12" s="7">
        <f>COUNTIFS(Belegungsplan!$A$8:$A$107,"&lt;&gt;",Belegungsplan!$J$8:$J$107,"&gt;0",Belegungsplan!$I$8:$I$107,"&lt;&gt;Storniert")</f>
        <v/>
      </c>
      <c r="C12" s="8" t="n"/>
      <c r="D12" s="8" t="n"/>
    </row>
    <row r="13">
      <c r="A13" s="9" t="inlineStr">
        <is>
          <t>Belegungskonflikte</t>
        </is>
      </c>
      <c r="B13" s="10">
        <f>COUNTIF(Belegungsplan!$M$8:$M$107,"Konflikt")</f>
        <v/>
      </c>
      <c r="C13" s="4" t="n"/>
      <c r="D13" s="4" t="n"/>
    </row>
    <row r="14">
      <c r="A14" s="6" t="inlineStr">
        <is>
          <t>Prüffälle insgesamt</t>
        </is>
      </c>
      <c r="B14" s="7">
        <f>COUNTIFS(Belegungsplan!$A$8:$A$107,"&lt;&gt;",Belegungsplan!$O$8:$O$107,"&lt;&gt;Planbar")</f>
        <v/>
      </c>
      <c r="C14" s="8" t="n"/>
      <c r="D14" s="8" t="n"/>
    </row>
    <row r="15">
      <c r="A15" s="9" t="inlineStr">
        <is>
          <t>Geplante Maschinenstunden</t>
        </is>
      </c>
      <c r="B15" s="11">
        <f>IFERROR(SUMIFS(Belegungsplan!$J$8:$J$107,Belegungsplan!$I$8:$I$107,"&lt;&gt;Storniert"),0)</f>
        <v/>
      </c>
      <c r="C15" s="4" t="n"/>
      <c r="D15" s="4" t="n"/>
    </row>
    <row r="16">
      <c r="A16" s="6" t="inlineStr">
        <is>
          <t>Aktive Maschinen</t>
        </is>
      </c>
      <c r="B16" s="7">
        <f>COUNTIFS(Maschinen!$A$8:$A$107,"&lt;&gt;",Maschinen!$E$8:$E$107,"Ja")</f>
        <v/>
      </c>
      <c r="C16" s="8" t="n"/>
      <c r="D16" s="8" t="n"/>
    </row>
    <row r="17"/>
    <row r="18"/>
    <row r="19" ht="22" customHeight="1">
      <c r="A19" s="12" t="inlineStr">
        <is>
          <t>Maschinen-ID</t>
        </is>
      </c>
      <c r="B19" s="12" t="inlineStr">
        <is>
          <t>Geplante Stunden</t>
        </is>
      </c>
      <c r="C19" s="12" t="inlineStr">
        <is>
          <t>Kapazität h/Tag</t>
        </is>
      </c>
      <c r="D19" s="12" t="inlineStr">
        <is>
          <t>Prüffälle</t>
        </is>
      </c>
    </row>
    <row r="20">
      <c r="A20" s="13" t="inlineStr">
        <is>
          <t>MX-01</t>
        </is>
      </c>
      <c r="B20" s="14">
        <f>IF(A20="","",IFERROR(SUMIFS(Belegungsplan!$J$8:$J$107,Belegungsplan!$D$8:$D$107,A20,Belegungsplan!$I$8:$I$107,"&lt;&gt;Storniert"),""))</f>
        <v/>
      </c>
      <c r="C20" s="15">
        <f>IF(A20="","",IFERROR(VLOOKUP(A20,Maschinen!$A$8:$F$107,6,FALSE),""))</f>
        <v/>
      </c>
      <c r="D20" s="13">
        <f>IF(A20="","",COUNTIFS(Belegungsplan!$A$8:$A$107,"&lt;&gt;",Belegungsplan!$D$8:$D$107,A20,Belegungsplan!$O$8:$O$107,"&lt;&gt;Planbar"))</f>
        <v/>
      </c>
    </row>
    <row r="21">
      <c r="A21" s="16" t="inlineStr">
        <is>
          <t>MX-02</t>
        </is>
      </c>
      <c r="B21" s="17">
        <f>IF(A21="","",IFERROR(SUMIFS(Belegungsplan!$J$8:$J$107,Belegungsplan!$D$8:$D$107,A21,Belegungsplan!$I$8:$I$107,"&lt;&gt;Storniert"),""))</f>
        <v/>
      </c>
      <c r="C21" s="18">
        <f>IF(A21="","",IFERROR(VLOOKUP(A21,Maschinen!$A$8:$F$107,6,FALSE),""))</f>
        <v/>
      </c>
      <c r="D21" s="16">
        <f>IF(A21="","",COUNTIFS(Belegungsplan!$A$8:$A$107,"&lt;&gt;",Belegungsplan!$D$8:$D$107,A21,Belegungsplan!$O$8:$O$107,"&lt;&gt;Planbar"))</f>
        <v/>
      </c>
    </row>
    <row r="22">
      <c r="A22" s="13" t="inlineStr">
        <is>
          <t>MX-03</t>
        </is>
      </c>
      <c r="B22" s="14">
        <f>IF(A22="","",IFERROR(SUMIFS(Belegungsplan!$J$8:$J$107,Belegungsplan!$D$8:$D$107,A22,Belegungsplan!$I$8:$I$107,"&lt;&gt;Storniert"),""))</f>
        <v/>
      </c>
      <c r="C22" s="15">
        <f>IF(A22="","",IFERROR(VLOOKUP(A22,Maschinen!$A$8:$F$107,6,FALSE),""))</f>
        <v/>
      </c>
      <c r="D22" s="13">
        <f>IF(A22="","",COUNTIFS(Belegungsplan!$A$8:$A$107,"&lt;&gt;",Belegungsplan!$D$8:$D$107,A22,Belegungsplan!$O$8:$O$107,"&lt;&gt;Planbar"))</f>
        <v/>
      </c>
    </row>
    <row r="23">
      <c r="A23" s="16" t="inlineStr">
        <is>
          <t>MX-04</t>
        </is>
      </c>
      <c r="B23" s="17">
        <f>IF(A23="","",IFERROR(SUMIFS(Belegungsplan!$J$8:$J$107,Belegungsplan!$D$8:$D$107,A23,Belegungsplan!$I$8:$I$107,"&lt;&gt;Storniert"),""))</f>
        <v/>
      </c>
      <c r="C23" s="18">
        <f>IF(A23="","",IFERROR(VLOOKUP(A23,Maschinen!$A$8:$F$107,6,FALSE),""))</f>
        <v/>
      </c>
      <c r="D23" s="16">
        <f>IF(A23="","",COUNTIFS(Belegungsplan!$A$8:$A$107,"&lt;&gt;",Belegungsplan!$D$8:$D$107,A23,Belegungsplan!$O$8:$O$107,"&lt;&gt;Planbar"))</f>
        <v/>
      </c>
    </row>
    <row r="24">
      <c r="A24" s="13" t="inlineStr">
        <is>
          <t>MX-05</t>
        </is>
      </c>
      <c r="B24" s="14">
        <f>IF(A24="","",IFERROR(SUMIFS(Belegungsplan!$J$8:$J$107,Belegungsplan!$D$8:$D$107,A24,Belegungsplan!$I$8:$I$107,"&lt;&gt;Storniert"),""))</f>
        <v/>
      </c>
      <c r="C24" s="15">
        <f>IF(A24="","",IFERROR(VLOOKUP(A24,Maschinen!$A$8:$F$107,6,FALSE),""))</f>
        <v/>
      </c>
      <c r="D24" s="13">
        <f>IF(A24="","",COUNTIFS(Belegungsplan!$A$8:$A$107,"&lt;&gt;",Belegungsplan!$D$8:$D$107,A24,Belegungsplan!$O$8:$O$107,"&lt;&gt;Planbar"))</f>
        <v/>
      </c>
    </row>
    <row r="25">
      <c r="A25" s="16" t="inlineStr">
        <is>
          <t>MX-06</t>
        </is>
      </c>
      <c r="B25" s="17">
        <f>IF(A25="","",IFERROR(SUMIFS(Belegungsplan!$J$8:$J$107,Belegungsplan!$D$8:$D$107,A25,Belegungsplan!$I$8:$I$107,"&lt;&gt;Storniert"),""))</f>
        <v/>
      </c>
      <c r="C25" s="18">
        <f>IF(A25="","",IFERROR(VLOOKUP(A25,Maschinen!$A$8:$F$107,6,FALSE),""))</f>
        <v/>
      </c>
      <c r="D25" s="16">
        <f>IF(A25="","",COUNTIFS(Belegungsplan!$A$8:$A$107,"&lt;&gt;",Belegungsplan!$D$8:$D$107,A25,Belegungsplan!$O$8:$O$107,"&lt;&gt;Planbar"))</f>
        <v/>
      </c>
    </row>
    <row r="26">
      <c r="A26" s="13" t="inlineStr">
        <is>
          <t>MX-07</t>
        </is>
      </c>
      <c r="B26" s="14">
        <f>IF(A26="","",IFERROR(SUMIFS(Belegungsplan!$J$8:$J$107,Belegungsplan!$D$8:$D$107,A26,Belegungsplan!$I$8:$I$107,"&lt;&gt;Storniert"),""))</f>
        <v/>
      </c>
      <c r="C26" s="15">
        <f>IF(A26="","",IFERROR(VLOOKUP(A26,Maschinen!$A$8:$F$107,6,FALSE),""))</f>
        <v/>
      </c>
      <c r="D26" s="13">
        <f>IF(A26="","",COUNTIFS(Belegungsplan!$A$8:$A$107,"&lt;&gt;",Belegungsplan!$D$8:$D$107,A26,Belegungsplan!$O$8:$O$107,"&lt;&gt;Planbar"))</f>
        <v/>
      </c>
    </row>
    <row r="27">
      <c r="A27" s="16" t="inlineStr">
        <is>
          <t>MX-08</t>
        </is>
      </c>
      <c r="B27" s="17">
        <f>IF(A27="","",IFERROR(SUMIFS(Belegungsplan!$J$8:$J$107,Belegungsplan!$D$8:$D$107,A27,Belegungsplan!$I$8:$I$107,"&lt;&gt;Storniert"),""))</f>
        <v/>
      </c>
      <c r="C27" s="18">
        <f>IF(A27="","",IFERROR(VLOOKUP(A27,Maschinen!$A$8:$F$107,6,FALSE),""))</f>
        <v/>
      </c>
      <c r="D27" s="16">
        <f>IF(A27="","",COUNTIFS(Belegungsplan!$A$8:$A$107,"&lt;&gt;",Belegungsplan!$D$8:$D$107,A27,Belegungsplan!$O$8:$O$107,"&lt;&gt;Planbar"))</f>
        <v/>
      </c>
    </row>
  </sheetData>
  <mergeCells count="1">
    <mergeCell ref="A1:L1"/>
  </mergeCells>
  <conditionalFormatting sqref="B13:B14">
    <cfRule type="expression" priority="1" dxfId="0">
      <formula>B13&gt;0</formula>
    </cfRule>
  </conditionalFormatting>
  <conditionalFormatting sqref="D20:D27">
    <cfRule type="expression" priority="2" dxfId="0">
      <formula>D20&gt;0</formula>
    </cfRule>
  </conditionalFormatting>
  <pageMargins left="0.3" right="0.3" top="0.5" bottom="0.5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3" customWidth="1" min="3" max="3"/>
    <col width="14" customWidth="1" min="4" max="4"/>
    <col width="19" customWidth="1" min="5" max="5"/>
    <col width="19" customWidth="1" min="6" max="6"/>
    <col width="12" customWidth="1" min="7" max="7"/>
    <col width="23" customWidth="1" min="8" max="8"/>
    <col width="16" customWidth="1" min="9" max="9"/>
    <col width="12" customWidth="1" min="10" max="10"/>
    <col width="17" customWidth="1" min="11" max="11"/>
    <col width="18" customWidth="1" min="12" max="12"/>
    <col width="18" customWidth="1" min="13" max="13"/>
    <col width="22" customWidth="1" min="14" max="14"/>
    <col width="24" customWidth="1" min="15" max="15"/>
  </cols>
  <sheetData>
    <row r="1" ht="28" customHeight="1">
      <c r="A1" s="1" t="inlineStr">
        <is>
          <t>Belegungsplan – manuelle Zuordnung von Aufträgen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  <c r="O1" s="27" t="n"/>
    </row>
    <row r="2"/>
    <row r="3" ht="31" customHeight="1">
      <c r="A3" s="2" t="inlineStr">
        <is>
          <t>Zweck</t>
        </is>
      </c>
      <c r="B3" s="3" t="inlineStr">
        <is>
          <t>Ordnet fiktive Aufträge einer Maschine und einem konkreten Zeitfenster zu.</t>
        </is>
      </c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</row>
    <row r="4" ht="31" customHeight="1">
      <c r="A4" s="2" t="inlineStr">
        <is>
          <t>Datenquelle</t>
        </is>
      </c>
      <c r="B4" s="3" t="inlineStr">
        <is>
          <t>Manuelle Planungseingaben sowie Maschinenstatus, Tageskapazität und Wartungsfenster aus dem Blatt Maschinen.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</row>
    <row r="5" ht="31" customHeight="1">
      <c r="A5" s="2" t="inlineStr">
        <is>
          <t>Sichtbares Ergebnis</t>
        </is>
      </c>
      <c r="B5" s="3" t="inlineStr">
        <is>
          <t>Berechnete Dauer, Maschinenstatus, Belegungs- und Wartungskonflikt sowie ein zusammenfassendes Prüfergebnis.</t>
        </is>
      </c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</row>
    <row r="6" ht="24" customHeight="1">
      <c r="A6" s="19" t="inlineStr">
        <is>
          <t>Gelb = veränderbare Eingabe; berechnete Felder stehen rechts. Warnungen markieren Prüffälle, blockieren Eingaben aber nicht.</t>
        </is>
      </c>
    </row>
    <row r="7" ht="35" customHeight="1">
      <c r="A7" s="12" t="inlineStr">
        <is>
          <t>Belegungs-ID</t>
        </is>
      </c>
      <c r="B7" s="12" t="inlineStr">
        <is>
          <t>Auftragsnummer</t>
        </is>
      </c>
      <c r="C7" s="12" t="inlineStr">
        <is>
          <t>Artikel</t>
        </is>
      </c>
      <c r="D7" s="12" t="inlineStr">
        <is>
          <t>Maschinen-ID</t>
        </is>
      </c>
      <c r="E7" s="12" t="inlineStr">
        <is>
          <t>Beginn</t>
        </is>
      </c>
      <c r="F7" s="12" t="inlineStr">
        <is>
          <t>Ende</t>
        </is>
      </c>
      <c r="G7" s="12" t="inlineStr">
        <is>
          <t>Menge</t>
        </is>
      </c>
      <c r="H7" s="12" t="inlineStr">
        <is>
          <t>Verantwortungsrolle</t>
        </is>
      </c>
      <c r="I7" s="12" t="inlineStr">
        <is>
          <t>Status</t>
        </is>
      </c>
      <c r="J7" s="12" t="inlineStr">
        <is>
          <t>Dauer h</t>
        </is>
      </c>
      <c r="K7" s="12" t="inlineStr">
        <is>
          <t>Kapazität h/Tag</t>
        </is>
      </c>
      <c r="L7" s="12" t="inlineStr">
        <is>
          <t>Maschinenstatus</t>
        </is>
      </c>
      <c r="M7" s="12" t="inlineStr">
        <is>
          <t>Belegung</t>
        </is>
      </c>
      <c r="N7" s="12" t="inlineStr">
        <is>
          <t>Wartungsfenster</t>
        </is>
      </c>
      <c r="O7" s="12" t="inlineStr">
        <is>
          <t>Prüfergebnis</t>
        </is>
      </c>
    </row>
    <row r="8">
      <c r="A8" s="20" t="inlineStr">
        <is>
          <t>BEL-2026-001</t>
        </is>
      </c>
      <c r="B8" s="20" t="inlineStr">
        <is>
          <t>FIK-A-2026-001</t>
        </is>
      </c>
      <c r="C8" s="20" t="inlineStr">
        <is>
          <t>Fiktivteil Alpha</t>
        </is>
      </c>
      <c r="D8" s="21" t="inlineStr">
        <is>
          <t>MX-01</t>
        </is>
      </c>
      <c r="E8" s="28" t="n">
        <v>46279.25</v>
      </c>
      <c r="F8" s="28" t="n">
        <v>46279.41666666666</v>
      </c>
      <c r="G8" s="29" t="n">
        <v>120</v>
      </c>
      <c r="H8" s="20" t="inlineStr">
        <is>
          <t>Schichtkoordination</t>
        </is>
      </c>
      <c r="I8" s="21" t="inlineStr">
        <is>
          <t>Freigegeben</t>
        </is>
      </c>
      <c r="J8" s="15">
        <f>IF(OR(E8="",F8=""),"",IFERROR((F8-E8)*24,""))</f>
        <v/>
      </c>
      <c r="K8" s="15">
        <f>IF(D8="","",IFERROR(VLOOKUP(D8,Maschinen!$A$8:$J$107,6,FALSE),""))</f>
        <v/>
      </c>
      <c r="L8" s="13">
        <f>IF(D8="","",IFERROR(IF(VLOOKUP(D8,Maschinen!$A$8:$J$107,5,FALSE)="Ja","Aktiv","Nicht aktiv"),"Maschine fehlt"))</f>
        <v/>
      </c>
      <c r="M8" s="13">
        <f>IF(OR(D8="",E8="",F8=""),"",IFERROR(IF(I8="Storniert","Nicht relevant",IF(F8&lt;=E8,"Zeitraum prüfen",IF(SUMPRODUCT(($D$8:$D$107=D8)*($E$8:$E$107&lt;F8)*($F$8:$F$107&gt;E8)*($I$8:$I$107&lt;&gt;"Storniert")*(ROW($D$8:$D$107)&lt;&gt;ROW(D8)))&gt;0,"Konflikt","Frei"))),"Eingaben prüfen"))</f>
        <v/>
      </c>
      <c r="N8" s="13">
        <f>IF(OR(D8="",E8="",F8=""),"",IF(F8&lt;=E8,"Zeitraum prüfen",IFERROR(IF(AND(VLOOKUP(D8,Maschinen!$A$8:$J$107,7,FALSE)=0,VLOOKUP(D8,Maschinen!$A$8:$J$107,8,FALSE)=0),"Kein Fenster",IF(OR(VLOOKUP(D8,Maschinen!$A$8:$J$107,7,FALSE)=0,VLOOKUP(D8,Maschinen!$A$8:$J$107,8,FALSE)=0),"Fenster unvollständig",IF(AND(E8&lt;VLOOKUP(D8,Maschinen!$A$8:$J$107,8,FALSE),F8&gt;VLOOKUP(D8,Maschinen!$A$8:$J$107,7,FALSE)),"Wartungskonflikt","Frei"))),"Maschine fehlt")))</f>
        <v/>
      </c>
      <c r="O8" s="24">
        <f>IF(COUNTA(A8:I8)=0,"",IFERROR(IF(OR(A8="",B8="",C8="",D8="",E8="",F8="",H8="",I8=""),"Pflichtangaben fehlen",IF(F8&lt;=E8,"Zeitraum prüfen",IF(L8&lt;&gt;"Aktiv",L8,IF(M8="Konflikt","Konflikt klären",IF(N8="Wartungskonflikt","Wartungskonflikt",IF(N8="Fenster unvollständig","Wartungsfenster prüfen",IF(AND(K8&lt;&gt;"",J8&gt;K8),"Tageskapazität prüfen","Planbar"))))))),"Eingaben prüfen"))</f>
        <v/>
      </c>
    </row>
    <row r="9">
      <c r="A9" s="20" t="inlineStr">
        <is>
          <t>BEL-2026-002</t>
        </is>
      </c>
      <c r="B9" s="20" t="inlineStr">
        <is>
          <t>FIK-A-2026-002</t>
        </is>
      </c>
      <c r="C9" s="20" t="inlineStr">
        <is>
          <t>Fiktivteil Beta</t>
        </is>
      </c>
      <c r="D9" s="21" t="inlineStr">
        <is>
          <t>MX-01</t>
        </is>
      </c>
      <c r="E9" s="28" t="n">
        <v>46279.39583333334</v>
      </c>
      <c r="F9" s="28" t="n">
        <v>46279.52083333334</v>
      </c>
      <c r="G9" s="29" t="n">
        <v>80</v>
      </c>
      <c r="H9" s="20" t="inlineStr">
        <is>
          <t>Fertigungsplanung</t>
        </is>
      </c>
      <c r="I9" s="21" t="inlineStr">
        <is>
          <t>Geplant</t>
        </is>
      </c>
      <c r="J9" s="18">
        <f>IF(OR(E9="",F9=""),"",IFERROR((F9-E9)*24,""))</f>
        <v/>
      </c>
      <c r="K9" s="18">
        <f>IF(D9="","",IFERROR(VLOOKUP(D9,Maschinen!$A$8:$J$107,6,FALSE),""))</f>
        <v/>
      </c>
      <c r="L9" s="16">
        <f>IF(D9="","",IFERROR(IF(VLOOKUP(D9,Maschinen!$A$8:$J$107,5,FALSE)="Ja","Aktiv","Nicht aktiv"),"Maschine fehlt"))</f>
        <v/>
      </c>
      <c r="M9" s="16">
        <f>IF(OR(D9="",E9="",F9=""),"",IFERROR(IF(I9="Storniert","Nicht relevant",IF(F9&lt;=E9,"Zeitraum prüfen",IF(SUMPRODUCT(($D$8:$D$107=D9)*($E$8:$E$107&lt;F9)*($F$8:$F$107&gt;E9)*($I$8:$I$107&lt;&gt;"Storniert")*(ROW($D$8:$D$107)&lt;&gt;ROW(D9)))&gt;0,"Konflikt","Frei"))),"Eingaben prüfen"))</f>
        <v/>
      </c>
      <c r="N9" s="16">
        <f>IF(OR(D9="",E9="",F9=""),"",IF(F9&lt;=E9,"Zeitraum prüfen",IFERROR(IF(AND(VLOOKUP(D9,Maschinen!$A$8:$J$107,7,FALSE)=0,VLOOKUP(D9,Maschinen!$A$8:$J$107,8,FALSE)=0),"Kein Fenster",IF(OR(VLOOKUP(D9,Maschinen!$A$8:$J$107,7,FALSE)=0,VLOOKUP(D9,Maschinen!$A$8:$J$107,8,FALSE)=0),"Fenster unvollständig",IF(AND(E9&lt;VLOOKUP(D9,Maschinen!$A$8:$J$107,8,FALSE),F9&gt;VLOOKUP(D9,Maschinen!$A$8:$J$107,7,FALSE)),"Wartungskonflikt","Frei"))),"Maschine fehlt")))</f>
        <v/>
      </c>
      <c r="O9" s="3">
        <f>IF(COUNTA(A9:I9)=0,"",IFERROR(IF(OR(A9="",B9="",C9="",D9="",E9="",F9="",H9="",I9=""),"Pflichtangaben fehlen",IF(F9&lt;=E9,"Zeitraum prüfen",IF(L9&lt;&gt;"Aktiv",L9,IF(M9="Konflikt","Konflikt klären",IF(N9="Wartungskonflikt","Wartungskonflikt",IF(N9="Fenster unvollständig","Wartungsfenster prüfen",IF(AND(K9&lt;&gt;"",J9&gt;K9),"Tageskapazität prüfen","Planbar"))))))),"Eingaben prüfen"))</f>
        <v/>
      </c>
    </row>
    <row r="10">
      <c r="A10" s="20" t="inlineStr">
        <is>
          <t>BEL-2026-003</t>
        </is>
      </c>
      <c r="B10" s="20" t="inlineStr">
        <is>
          <t>FIK-A-2026-003</t>
        </is>
      </c>
      <c r="C10" s="20" t="inlineStr">
        <is>
          <t>Fiktivteil Gamma</t>
        </is>
      </c>
      <c r="D10" s="21" t="inlineStr">
        <is>
          <t>MX-02</t>
        </is>
      </c>
      <c r="E10" s="28" t="n">
        <v>46279.25</v>
      </c>
      <c r="F10" s="28" t="n">
        <v>46279.58333333334</v>
      </c>
      <c r="G10" s="29" t="n">
        <v>45</v>
      </c>
      <c r="H10" s="20" t="inlineStr">
        <is>
          <t>Arbeitsvorbereitung</t>
        </is>
      </c>
      <c r="I10" s="21" t="inlineStr">
        <is>
          <t>Freigegeben</t>
        </is>
      </c>
      <c r="J10" s="15">
        <f>IF(OR(E10="",F10=""),"",IFERROR((F10-E10)*24,""))</f>
        <v/>
      </c>
      <c r="K10" s="15">
        <f>IF(D10="","",IFERROR(VLOOKUP(D10,Maschinen!$A$8:$J$107,6,FALSE),""))</f>
        <v/>
      </c>
      <c r="L10" s="13">
        <f>IF(D10="","",IFERROR(IF(VLOOKUP(D10,Maschinen!$A$8:$J$107,5,FALSE)="Ja","Aktiv","Nicht aktiv"),"Maschine fehlt"))</f>
        <v/>
      </c>
      <c r="M10" s="13">
        <f>IF(OR(D10="",E10="",F10=""),"",IFERROR(IF(I10="Storniert","Nicht relevant",IF(F10&lt;=E10,"Zeitraum prüfen",IF(SUMPRODUCT(($D$8:$D$107=D10)*($E$8:$E$107&lt;F10)*($F$8:$F$107&gt;E10)*($I$8:$I$107&lt;&gt;"Storniert")*(ROW($D$8:$D$107)&lt;&gt;ROW(D10)))&gt;0,"Konflikt","Frei"))),"Eingaben prüfen"))</f>
        <v/>
      </c>
      <c r="N10" s="13">
        <f>IF(OR(D10="",E10="",F10=""),"",IF(F10&lt;=E10,"Zeitraum prüfen",IFERROR(IF(AND(VLOOKUP(D10,Maschinen!$A$8:$J$107,7,FALSE)=0,VLOOKUP(D10,Maschinen!$A$8:$J$107,8,FALSE)=0),"Kein Fenster",IF(OR(VLOOKUP(D10,Maschinen!$A$8:$J$107,7,FALSE)=0,VLOOKUP(D10,Maschinen!$A$8:$J$107,8,FALSE)=0),"Fenster unvollständig",IF(AND(E10&lt;VLOOKUP(D10,Maschinen!$A$8:$J$107,8,FALSE),F10&gt;VLOOKUP(D10,Maschinen!$A$8:$J$107,7,FALSE)),"Wartungskonflikt","Frei"))),"Maschine fehlt")))</f>
        <v/>
      </c>
      <c r="O10" s="24">
        <f>IF(COUNTA(A10:I10)=0,"",IFERROR(IF(OR(A10="",B10="",C10="",D10="",E10="",F10="",H10="",I10=""),"Pflichtangaben fehlen",IF(F10&lt;=E10,"Zeitraum prüfen",IF(L10&lt;&gt;"Aktiv",L10,IF(M10="Konflikt","Konflikt klären",IF(N10="Wartungskonflikt","Wartungskonflikt",IF(N10="Fenster unvollständig","Wartungsfenster prüfen",IF(AND(K10&lt;&gt;"",J10&gt;K10),"Tageskapazität prüfen","Planbar"))))))),"Eingaben prüfen"))</f>
        <v/>
      </c>
    </row>
    <row r="11">
      <c r="A11" s="20" t="inlineStr">
        <is>
          <t>BEL-2026-004</t>
        </is>
      </c>
      <c r="B11" s="20" t="inlineStr">
        <is>
          <t>FIK-A-2026-004</t>
        </is>
      </c>
      <c r="C11" s="20" t="inlineStr">
        <is>
          <t>Fiktivteil Delta</t>
        </is>
      </c>
      <c r="D11" s="21" t="inlineStr">
        <is>
          <t>MX-03</t>
        </is>
      </c>
      <c r="E11" s="28" t="n">
        <v>46279.29166666666</v>
      </c>
      <c r="F11" s="28" t="n">
        <v>46279.45833333334</v>
      </c>
      <c r="G11" s="29" t="n">
        <v>60</v>
      </c>
      <c r="H11" s="20" t="inlineStr">
        <is>
          <t>Fertigungsplanung</t>
        </is>
      </c>
      <c r="I11" s="21" t="inlineStr">
        <is>
          <t>Geplant</t>
        </is>
      </c>
      <c r="J11" s="18">
        <f>IF(OR(E11="",F11=""),"",IFERROR((F11-E11)*24,""))</f>
        <v/>
      </c>
      <c r="K11" s="18">
        <f>IF(D11="","",IFERROR(VLOOKUP(D11,Maschinen!$A$8:$J$107,6,FALSE),""))</f>
        <v/>
      </c>
      <c r="L11" s="16">
        <f>IF(D11="","",IFERROR(IF(VLOOKUP(D11,Maschinen!$A$8:$J$107,5,FALSE)="Ja","Aktiv","Nicht aktiv"),"Maschine fehlt"))</f>
        <v/>
      </c>
      <c r="M11" s="16">
        <f>IF(OR(D11="",E11="",F11=""),"",IFERROR(IF(I11="Storniert","Nicht relevant",IF(F11&lt;=E11,"Zeitraum prüfen",IF(SUMPRODUCT(($D$8:$D$107=D11)*($E$8:$E$107&lt;F11)*($F$8:$F$107&gt;E11)*($I$8:$I$107&lt;&gt;"Storniert")*(ROW($D$8:$D$107)&lt;&gt;ROW(D11)))&gt;0,"Konflikt","Frei"))),"Eingaben prüfen"))</f>
        <v/>
      </c>
      <c r="N11" s="16">
        <f>IF(OR(D11="",E11="",F11=""),"",IF(F11&lt;=E11,"Zeitraum prüfen",IFERROR(IF(AND(VLOOKUP(D11,Maschinen!$A$8:$J$107,7,FALSE)=0,VLOOKUP(D11,Maschinen!$A$8:$J$107,8,FALSE)=0),"Kein Fenster",IF(OR(VLOOKUP(D11,Maschinen!$A$8:$J$107,7,FALSE)=0,VLOOKUP(D11,Maschinen!$A$8:$J$107,8,FALSE)=0),"Fenster unvollständig",IF(AND(E11&lt;VLOOKUP(D11,Maschinen!$A$8:$J$107,8,FALSE),F11&gt;VLOOKUP(D11,Maschinen!$A$8:$J$107,7,FALSE)),"Wartungskonflikt","Frei"))),"Maschine fehlt")))</f>
        <v/>
      </c>
      <c r="O11" s="3">
        <f>IF(COUNTA(A11:I11)=0,"",IFERROR(IF(OR(A11="",B11="",C11="",D11="",E11="",F11="",H11="",I11=""),"Pflichtangaben fehlen",IF(F11&lt;=E11,"Zeitraum prüfen",IF(L11&lt;&gt;"Aktiv",L11,IF(M11="Konflikt","Konflikt klären",IF(N11="Wartungskonflikt","Wartungskonflikt",IF(N11="Fenster unvollständig","Wartungsfenster prüfen",IF(AND(K11&lt;&gt;"",J11&gt;K11),"Tageskapazität prüfen","Planbar"))))))),"Eingaben prüfen"))</f>
        <v/>
      </c>
    </row>
    <row r="12">
      <c r="A12" s="20" t="inlineStr">
        <is>
          <t>BEL-2026-005</t>
        </is>
      </c>
      <c r="B12" s="20" t="inlineStr">
        <is>
          <t>FIK-A-2026-005</t>
        </is>
      </c>
      <c r="C12" s="20" t="inlineStr">
        <is>
          <t>Fiktivteil Epsilon</t>
        </is>
      </c>
      <c r="D12" s="21" t="inlineStr">
        <is>
          <t>MX-04</t>
        </is>
      </c>
      <c r="E12" s="28" t="n">
        <v>46279.41666666666</v>
      </c>
      <c r="F12" s="28" t="n">
        <v>46279.64583333334</v>
      </c>
      <c r="G12" s="29" t="n">
        <v>36</v>
      </c>
      <c r="H12" s="20" t="inlineStr">
        <is>
          <t>Schichtkoordination</t>
        </is>
      </c>
      <c r="I12" s="21" t="inlineStr">
        <is>
          <t>Entwurf</t>
        </is>
      </c>
      <c r="J12" s="15">
        <f>IF(OR(E12="",F12=""),"",IFERROR((F12-E12)*24,""))</f>
        <v/>
      </c>
      <c r="K12" s="15">
        <f>IF(D12="","",IFERROR(VLOOKUP(D12,Maschinen!$A$8:$J$107,6,FALSE),""))</f>
        <v/>
      </c>
      <c r="L12" s="13">
        <f>IF(D12="","",IFERROR(IF(VLOOKUP(D12,Maschinen!$A$8:$J$107,5,FALSE)="Ja","Aktiv","Nicht aktiv"),"Maschine fehlt"))</f>
        <v/>
      </c>
      <c r="M12" s="13">
        <f>IF(OR(D12="",E12="",F12=""),"",IFERROR(IF(I12="Storniert","Nicht relevant",IF(F12&lt;=E12,"Zeitraum prüfen",IF(SUMPRODUCT(($D$8:$D$107=D12)*($E$8:$E$107&lt;F12)*($F$8:$F$107&gt;E12)*($I$8:$I$107&lt;&gt;"Storniert")*(ROW($D$8:$D$107)&lt;&gt;ROW(D12)))&gt;0,"Konflikt","Frei"))),"Eingaben prüfen"))</f>
        <v/>
      </c>
      <c r="N12" s="13">
        <f>IF(OR(D12="",E12="",F12=""),"",IF(F12&lt;=E12,"Zeitraum prüfen",IFERROR(IF(AND(VLOOKUP(D12,Maschinen!$A$8:$J$107,7,FALSE)=0,VLOOKUP(D12,Maschinen!$A$8:$J$107,8,FALSE)=0),"Kein Fenster",IF(OR(VLOOKUP(D12,Maschinen!$A$8:$J$107,7,FALSE)=0,VLOOKUP(D12,Maschinen!$A$8:$J$107,8,FALSE)=0),"Fenster unvollständig",IF(AND(E12&lt;VLOOKUP(D12,Maschinen!$A$8:$J$107,8,FALSE),F12&gt;VLOOKUP(D12,Maschinen!$A$8:$J$107,7,FALSE)),"Wartungskonflikt","Frei"))),"Maschine fehlt")))</f>
        <v/>
      </c>
      <c r="O12" s="24">
        <f>IF(COUNTA(A12:I12)=0,"",IFERROR(IF(OR(A12="",B12="",C12="",D12="",E12="",F12="",H12="",I12=""),"Pflichtangaben fehlen",IF(F12&lt;=E12,"Zeitraum prüfen",IF(L12&lt;&gt;"Aktiv",L12,IF(M12="Konflikt","Konflikt klären",IF(N12="Wartungskonflikt","Wartungskonflikt",IF(N12="Fenster unvollständig","Wartungsfenster prüfen",IF(AND(K12&lt;&gt;"",J12&gt;K12),"Tageskapazität prüfen","Planbar"))))))),"Eingaben prüfen"))</f>
        <v/>
      </c>
    </row>
    <row r="13">
      <c r="A13" s="20" t="inlineStr">
        <is>
          <t>BEL-2026-006</t>
        </is>
      </c>
      <c r="B13" s="20" t="inlineStr">
        <is>
          <t>FIK-A-2026-006</t>
        </is>
      </c>
      <c r="C13" s="20" t="inlineStr">
        <is>
          <t>Fiktivteil Zeta</t>
        </is>
      </c>
      <c r="D13" s="21" t="inlineStr">
        <is>
          <t>MX-05</t>
        </is>
      </c>
      <c r="E13" s="28" t="n">
        <v>46280.25</v>
      </c>
      <c r="F13" s="28" t="n">
        <v>46280.91666666666</v>
      </c>
      <c r="G13" s="29" t="n">
        <v>200</v>
      </c>
      <c r="H13" s="20" t="inlineStr">
        <is>
          <t>Fertigungsplanung</t>
        </is>
      </c>
      <c r="I13" s="21" t="inlineStr">
        <is>
          <t>Freigegeben</t>
        </is>
      </c>
      <c r="J13" s="18">
        <f>IF(OR(E13="",F13=""),"",IFERROR((F13-E13)*24,""))</f>
        <v/>
      </c>
      <c r="K13" s="18">
        <f>IF(D13="","",IFERROR(VLOOKUP(D13,Maschinen!$A$8:$J$107,6,FALSE),""))</f>
        <v/>
      </c>
      <c r="L13" s="16">
        <f>IF(D13="","",IFERROR(IF(VLOOKUP(D13,Maschinen!$A$8:$J$107,5,FALSE)="Ja","Aktiv","Nicht aktiv"),"Maschine fehlt"))</f>
        <v/>
      </c>
      <c r="M13" s="16">
        <f>IF(OR(D13="",E13="",F13=""),"",IFERROR(IF(I13="Storniert","Nicht relevant",IF(F13&lt;=E13,"Zeitraum prüfen",IF(SUMPRODUCT(($D$8:$D$107=D13)*($E$8:$E$107&lt;F13)*($F$8:$F$107&gt;E13)*($I$8:$I$107&lt;&gt;"Storniert")*(ROW($D$8:$D$107)&lt;&gt;ROW(D13)))&gt;0,"Konflikt","Frei"))),"Eingaben prüfen"))</f>
        <v/>
      </c>
      <c r="N13" s="16">
        <f>IF(OR(D13="",E13="",F13=""),"",IF(F13&lt;=E13,"Zeitraum prüfen",IFERROR(IF(AND(VLOOKUP(D13,Maschinen!$A$8:$J$107,7,FALSE)=0,VLOOKUP(D13,Maschinen!$A$8:$J$107,8,FALSE)=0),"Kein Fenster",IF(OR(VLOOKUP(D13,Maschinen!$A$8:$J$107,7,FALSE)=0,VLOOKUP(D13,Maschinen!$A$8:$J$107,8,FALSE)=0),"Fenster unvollständig",IF(AND(E13&lt;VLOOKUP(D13,Maschinen!$A$8:$J$107,8,FALSE),F13&gt;VLOOKUP(D13,Maschinen!$A$8:$J$107,7,FALSE)),"Wartungskonflikt","Frei"))),"Maschine fehlt")))</f>
        <v/>
      </c>
      <c r="O13" s="3">
        <f>IF(COUNTA(A13:I13)=0,"",IFERROR(IF(OR(A13="",B13="",C13="",D13="",E13="",F13="",H13="",I13=""),"Pflichtangaben fehlen",IF(F13&lt;=E13,"Zeitraum prüfen",IF(L13&lt;&gt;"Aktiv",L13,IF(M13="Konflikt","Konflikt klären",IF(N13="Wartungskonflikt","Wartungskonflikt",IF(N13="Fenster unvollständig","Wartungsfenster prüfen",IF(AND(K13&lt;&gt;"",J13&gt;K13),"Tageskapazität prüfen","Planbar"))))))),"Eingaben prüfen"))</f>
        <v/>
      </c>
    </row>
    <row r="14">
      <c r="A14" s="20" t="inlineStr">
        <is>
          <t>BEL-2026-007</t>
        </is>
      </c>
      <c r="B14" s="20" t="inlineStr">
        <is>
          <t>FIK-A-2026-007</t>
        </is>
      </c>
      <c r="C14" s="20" t="inlineStr">
        <is>
          <t>Fiktivteil Eta</t>
        </is>
      </c>
      <c r="D14" s="21" t="inlineStr">
        <is>
          <t>MX-06</t>
        </is>
      </c>
      <c r="E14" s="28" t="n">
        <v>46280.33333333334</v>
      </c>
      <c r="F14" s="28" t="n">
        <v>46280.5</v>
      </c>
      <c r="G14" s="29" t="n">
        <v>90</v>
      </c>
      <c r="H14" s="20" t="inlineStr">
        <is>
          <t>Arbeitsvorbereitung</t>
        </is>
      </c>
      <c r="I14" s="21" t="inlineStr">
        <is>
          <t>Geplant</t>
        </is>
      </c>
      <c r="J14" s="15">
        <f>IF(OR(E14="",F14=""),"",IFERROR((F14-E14)*24,""))</f>
        <v/>
      </c>
      <c r="K14" s="15">
        <f>IF(D14="","",IFERROR(VLOOKUP(D14,Maschinen!$A$8:$J$107,6,FALSE),""))</f>
        <v/>
      </c>
      <c r="L14" s="13">
        <f>IF(D14="","",IFERROR(IF(VLOOKUP(D14,Maschinen!$A$8:$J$107,5,FALSE)="Ja","Aktiv","Nicht aktiv"),"Maschine fehlt"))</f>
        <v/>
      </c>
      <c r="M14" s="13">
        <f>IF(OR(D14="",E14="",F14=""),"",IFERROR(IF(I14="Storniert","Nicht relevant",IF(F14&lt;=E14,"Zeitraum prüfen",IF(SUMPRODUCT(($D$8:$D$107=D14)*($E$8:$E$107&lt;F14)*($F$8:$F$107&gt;E14)*($I$8:$I$107&lt;&gt;"Storniert")*(ROW($D$8:$D$107)&lt;&gt;ROW(D14)))&gt;0,"Konflikt","Frei"))),"Eingaben prüfen"))</f>
        <v/>
      </c>
      <c r="N14" s="13">
        <f>IF(OR(D14="",E14="",F14=""),"",IF(F14&lt;=E14,"Zeitraum prüfen",IFERROR(IF(AND(VLOOKUP(D14,Maschinen!$A$8:$J$107,7,FALSE)=0,VLOOKUP(D14,Maschinen!$A$8:$J$107,8,FALSE)=0),"Kein Fenster",IF(OR(VLOOKUP(D14,Maschinen!$A$8:$J$107,7,FALSE)=0,VLOOKUP(D14,Maschinen!$A$8:$J$107,8,FALSE)=0),"Fenster unvollständig",IF(AND(E14&lt;VLOOKUP(D14,Maschinen!$A$8:$J$107,8,FALSE),F14&gt;VLOOKUP(D14,Maschinen!$A$8:$J$107,7,FALSE)),"Wartungskonflikt","Frei"))),"Maschine fehlt")))</f>
        <v/>
      </c>
      <c r="O14" s="24">
        <f>IF(COUNTA(A14:I14)=0,"",IFERROR(IF(OR(A14="",B14="",C14="",D14="",E14="",F14="",H14="",I14=""),"Pflichtangaben fehlen",IF(F14&lt;=E14,"Zeitraum prüfen",IF(L14&lt;&gt;"Aktiv",L14,IF(M14="Konflikt","Konflikt klären",IF(N14="Wartungskonflikt","Wartungskonflikt",IF(N14="Fenster unvollständig","Wartungsfenster prüfen",IF(AND(K14&lt;&gt;"",J14&gt;K14),"Tageskapazität prüfen","Planbar"))))))),"Eingaben prüfen"))</f>
        <v/>
      </c>
    </row>
    <row r="15">
      <c r="A15" s="20" t="inlineStr">
        <is>
          <t>BEL-2026-008</t>
        </is>
      </c>
      <c r="B15" s="20" t="inlineStr">
        <is>
          <t>FIK-A-2026-008</t>
        </is>
      </c>
      <c r="C15" s="20" t="inlineStr">
        <is>
          <t>Fiktivteil Theta</t>
        </is>
      </c>
      <c r="D15" s="21" t="inlineStr">
        <is>
          <t>MX-07</t>
        </is>
      </c>
      <c r="E15" s="28" t="n">
        <v>46280.375</v>
      </c>
      <c r="F15" s="28" t="n">
        <v>46280.54166666666</v>
      </c>
      <c r="G15" s="29" t="n">
        <v>24</v>
      </c>
      <c r="H15" s="20" t="inlineStr">
        <is>
          <t>Schichtkoordination</t>
        </is>
      </c>
      <c r="I15" s="21" t="inlineStr">
        <is>
          <t>Geplant</t>
        </is>
      </c>
      <c r="J15" s="18">
        <f>IF(OR(E15="",F15=""),"",IFERROR((F15-E15)*24,""))</f>
        <v/>
      </c>
      <c r="K15" s="18">
        <f>IF(D15="","",IFERROR(VLOOKUP(D15,Maschinen!$A$8:$J$107,6,FALSE),""))</f>
        <v/>
      </c>
      <c r="L15" s="16">
        <f>IF(D15="","",IFERROR(IF(VLOOKUP(D15,Maschinen!$A$8:$J$107,5,FALSE)="Ja","Aktiv","Nicht aktiv"),"Maschine fehlt"))</f>
        <v/>
      </c>
      <c r="M15" s="16">
        <f>IF(OR(D15="",E15="",F15=""),"",IFERROR(IF(I15="Storniert","Nicht relevant",IF(F15&lt;=E15,"Zeitraum prüfen",IF(SUMPRODUCT(($D$8:$D$107=D15)*($E$8:$E$107&lt;F15)*($F$8:$F$107&gt;E15)*($I$8:$I$107&lt;&gt;"Storniert")*(ROW($D$8:$D$107)&lt;&gt;ROW(D15)))&gt;0,"Konflikt","Frei"))),"Eingaben prüfen"))</f>
        <v/>
      </c>
      <c r="N15" s="16">
        <f>IF(OR(D15="",E15="",F15=""),"",IF(F15&lt;=E15,"Zeitraum prüfen",IFERROR(IF(AND(VLOOKUP(D15,Maschinen!$A$8:$J$107,7,FALSE)=0,VLOOKUP(D15,Maschinen!$A$8:$J$107,8,FALSE)=0),"Kein Fenster",IF(OR(VLOOKUP(D15,Maschinen!$A$8:$J$107,7,FALSE)=0,VLOOKUP(D15,Maschinen!$A$8:$J$107,8,FALSE)=0),"Fenster unvollständig",IF(AND(E15&lt;VLOOKUP(D15,Maschinen!$A$8:$J$107,8,FALSE),F15&gt;VLOOKUP(D15,Maschinen!$A$8:$J$107,7,FALSE)),"Wartungskonflikt","Frei"))),"Maschine fehlt")))</f>
        <v/>
      </c>
      <c r="O15" s="3">
        <f>IF(COUNTA(A15:I15)=0,"",IFERROR(IF(OR(A15="",B15="",C15="",D15="",E15="",F15="",H15="",I15=""),"Pflichtangaben fehlen",IF(F15&lt;=E15,"Zeitraum prüfen",IF(L15&lt;&gt;"Aktiv",L15,IF(M15="Konflikt","Konflikt klären",IF(N15="Wartungskonflikt","Wartungskonflikt",IF(N15="Fenster unvollständig","Wartungsfenster prüfen",IF(AND(K15&lt;&gt;"",J15&gt;K15),"Tageskapazität prüfen","Planbar"))))))),"Eingaben prüfen"))</f>
        <v/>
      </c>
    </row>
    <row r="16">
      <c r="A16" s="20" t="inlineStr">
        <is>
          <t>BEL-2026-009</t>
        </is>
      </c>
      <c r="B16" s="20" t="inlineStr">
        <is>
          <t>FIK-A-2026-009</t>
        </is>
      </c>
      <c r="C16" s="20" t="inlineStr">
        <is>
          <t>Fiktivteil Iota</t>
        </is>
      </c>
      <c r="D16" s="21" t="inlineStr">
        <is>
          <t>MX-08</t>
        </is>
      </c>
      <c r="E16" s="28" t="n">
        <v>46280.29166666666</v>
      </c>
      <c r="F16" s="28" t="n">
        <v>46280.375</v>
      </c>
      <c r="G16" s="29" t="n">
        <v>15</v>
      </c>
      <c r="H16" s="20" t="inlineStr">
        <is>
          <t>Fertigungsplanung</t>
        </is>
      </c>
      <c r="I16" s="21" t="inlineStr">
        <is>
          <t>Entwurf</t>
        </is>
      </c>
      <c r="J16" s="15">
        <f>IF(OR(E16="",F16=""),"",IFERROR((F16-E16)*24,""))</f>
        <v/>
      </c>
      <c r="K16" s="15">
        <f>IF(D16="","",IFERROR(VLOOKUP(D16,Maschinen!$A$8:$J$107,6,FALSE),""))</f>
        <v/>
      </c>
      <c r="L16" s="13">
        <f>IF(D16="","",IFERROR(IF(VLOOKUP(D16,Maschinen!$A$8:$J$107,5,FALSE)="Ja","Aktiv","Nicht aktiv"),"Maschine fehlt"))</f>
        <v/>
      </c>
      <c r="M16" s="13">
        <f>IF(OR(D16="",E16="",F16=""),"",IFERROR(IF(I16="Storniert","Nicht relevant",IF(F16&lt;=E16,"Zeitraum prüfen",IF(SUMPRODUCT(($D$8:$D$107=D16)*($E$8:$E$107&lt;F16)*($F$8:$F$107&gt;E16)*($I$8:$I$107&lt;&gt;"Storniert")*(ROW($D$8:$D$107)&lt;&gt;ROW(D16)))&gt;0,"Konflikt","Frei"))),"Eingaben prüfen"))</f>
        <v/>
      </c>
      <c r="N16" s="13">
        <f>IF(OR(D16="",E16="",F16=""),"",IF(F16&lt;=E16,"Zeitraum prüfen",IFERROR(IF(AND(VLOOKUP(D16,Maschinen!$A$8:$J$107,7,FALSE)=0,VLOOKUP(D16,Maschinen!$A$8:$J$107,8,FALSE)=0),"Kein Fenster",IF(OR(VLOOKUP(D16,Maschinen!$A$8:$J$107,7,FALSE)=0,VLOOKUP(D16,Maschinen!$A$8:$J$107,8,FALSE)=0),"Fenster unvollständig",IF(AND(E16&lt;VLOOKUP(D16,Maschinen!$A$8:$J$107,8,FALSE),F16&gt;VLOOKUP(D16,Maschinen!$A$8:$J$107,7,FALSE)),"Wartungskonflikt","Frei"))),"Maschine fehlt")))</f>
        <v/>
      </c>
      <c r="O16" s="24">
        <f>IF(COUNTA(A16:I16)=0,"",IFERROR(IF(OR(A16="",B16="",C16="",D16="",E16="",F16="",H16="",I16=""),"Pflichtangaben fehlen",IF(F16&lt;=E16,"Zeitraum prüfen",IF(L16&lt;&gt;"Aktiv",L16,IF(M16="Konflikt","Konflikt klären",IF(N16="Wartungskonflikt","Wartungskonflikt",IF(N16="Fenster unvollständig","Wartungsfenster prüfen",IF(AND(K16&lt;&gt;"",J16&gt;K16),"Tageskapazität prüfen","Planbar"))))))),"Eingaben prüfen"))</f>
        <v/>
      </c>
    </row>
    <row r="17">
      <c r="A17" s="20" t="inlineStr">
        <is>
          <t>BEL-2026-010</t>
        </is>
      </c>
      <c r="B17" s="20" t="inlineStr">
        <is>
          <t>FIK-A-2026-010</t>
        </is>
      </c>
      <c r="C17" s="20" t="inlineStr">
        <is>
          <t>Fiktivteil Kappa</t>
        </is>
      </c>
      <c r="D17" s="21" t="inlineStr">
        <is>
          <t>MX-02</t>
        </is>
      </c>
      <c r="E17" s="28" t="n">
        <v>46281.25</v>
      </c>
      <c r="F17" s="28" t="n"/>
      <c r="G17" s="29" t="n">
        <v>50</v>
      </c>
      <c r="H17" s="20" t="inlineStr">
        <is>
          <t>Arbeitsvorbereitung</t>
        </is>
      </c>
      <c r="I17" s="21" t="inlineStr">
        <is>
          <t>Entwurf</t>
        </is>
      </c>
      <c r="J17" s="18">
        <f>IF(OR(E17="",F17=""),"",IFERROR((F17-E17)*24,""))</f>
        <v/>
      </c>
      <c r="K17" s="18">
        <f>IF(D17="","",IFERROR(VLOOKUP(D17,Maschinen!$A$8:$J$107,6,FALSE),""))</f>
        <v/>
      </c>
      <c r="L17" s="16">
        <f>IF(D17="","",IFERROR(IF(VLOOKUP(D17,Maschinen!$A$8:$J$107,5,FALSE)="Ja","Aktiv","Nicht aktiv"),"Maschine fehlt"))</f>
        <v/>
      </c>
      <c r="M17" s="16">
        <f>IF(OR(D17="",E17="",F17=""),"",IFERROR(IF(I17="Storniert","Nicht relevant",IF(F17&lt;=E17,"Zeitraum prüfen",IF(SUMPRODUCT(($D$8:$D$107=D17)*($E$8:$E$107&lt;F17)*($F$8:$F$107&gt;E17)*($I$8:$I$107&lt;&gt;"Storniert")*(ROW($D$8:$D$107)&lt;&gt;ROW(D17)))&gt;0,"Konflikt","Frei"))),"Eingaben prüfen"))</f>
        <v/>
      </c>
      <c r="N17" s="16">
        <f>IF(OR(D17="",E17="",F17=""),"",IF(F17&lt;=E17,"Zeitraum prüfen",IFERROR(IF(AND(VLOOKUP(D17,Maschinen!$A$8:$J$107,7,FALSE)=0,VLOOKUP(D17,Maschinen!$A$8:$J$107,8,FALSE)=0),"Kein Fenster",IF(OR(VLOOKUP(D17,Maschinen!$A$8:$J$107,7,FALSE)=0,VLOOKUP(D17,Maschinen!$A$8:$J$107,8,FALSE)=0),"Fenster unvollständig",IF(AND(E17&lt;VLOOKUP(D17,Maschinen!$A$8:$J$107,8,FALSE),F17&gt;VLOOKUP(D17,Maschinen!$A$8:$J$107,7,FALSE)),"Wartungskonflikt","Frei"))),"Maschine fehlt")))</f>
        <v/>
      </c>
      <c r="O17" s="3">
        <f>IF(COUNTA(A17:I17)=0,"",IFERROR(IF(OR(A17="",B17="",C17="",D17="",E17="",F17="",H17="",I17=""),"Pflichtangaben fehlen",IF(F17&lt;=E17,"Zeitraum prüfen",IF(L17&lt;&gt;"Aktiv",L17,IF(M17="Konflikt","Konflikt klären",IF(N17="Wartungskonflikt","Wartungskonflikt",IF(N17="Fenster unvollständig","Wartungsfenster prüfen",IF(AND(K17&lt;&gt;"",J17&gt;K17),"Tageskapazität prüfen","Planbar"))))))),"Eingaben prüfen"))</f>
        <v/>
      </c>
    </row>
    <row r="18">
      <c r="A18" s="20" t="n"/>
      <c r="B18" s="20" t="n"/>
      <c r="C18" s="20" t="n"/>
      <c r="D18" s="21" t="n"/>
      <c r="E18" s="28" t="n"/>
      <c r="F18" s="28" t="n"/>
      <c r="G18" s="29" t="n"/>
      <c r="H18" s="20" t="n"/>
      <c r="I18" s="21" t="n"/>
      <c r="J18" s="15">
        <f>IF(OR(E18="",F18=""),"",IFERROR((F18-E18)*24,""))</f>
        <v/>
      </c>
      <c r="K18" s="15">
        <f>IF(D18="","",IFERROR(VLOOKUP(D18,Maschinen!$A$8:$J$107,6,FALSE),""))</f>
        <v/>
      </c>
      <c r="L18" s="13">
        <f>IF(D18="","",IFERROR(IF(VLOOKUP(D18,Maschinen!$A$8:$J$107,5,FALSE)="Ja","Aktiv","Nicht aktiv"),"Maschine fehlt"))</f>
        <v/>
      </c>
      <c r="M18" s="13">
        <f>IF(OR(D18="",E18="",F18=""),"",IFERROR(IF(I18="Storniert","Nicht relevant",IF(F18&lt;=E18,"Zeitraum prüfen",IF(SUMPRODUCT(($D$8:$D$107=D18)*($E$8:$E$107&lt;F18)*($F$8:$F$107&gt;E18)*($I$8:$I$107&lt;&gt;"Storniert")*(ROW($D$8:$D$107)&lt;&gt;ROW(D18)))&gt;0,"Konflikt","Frei"))),"Eingaben prüfen"))</f>
        <v/>
      </c>
      <c r="N18" s="13">
        <f>IF(OR(D18="",E18="",F18=""),"",IF(F18&lt;=E18,"Zeitraum prüfen",IFERROR(IF(AND(VLOOKUP(D18,Maschinen!$A$8:$J$107,7,FALSE)=0,VLOOKUP(D18,Maschinen!$A$8:$J$107,8,FALSE)=0),"Kein Fenster",IF(OR(VLOOKUP(D18,Maschinen!$A$8:$J$107,7,FALSE)=0,VLOOKUP(D18,Maschinen!$A$8:$J$107,8,FALSE)=0),"Fenster unvollständig",IF(AND(E18&lt;VLOOKUP(D18,Maschinen!$A$8:$J$107,8,FALSE),F18&gt;VLOOKUP(D18,Maschinen!$A$8:$J$107,7,FALSE)),"Wartungskonflikt","Frei"))),"Maschine fehlt")))</f>
        <v/>
      </c>
      <c r="O18" s="24">
        <f>IF(COUNTA(A18:I18)=0,"",IFERROR(IF(OR(A18="",B18="",C18="",D18="",E18="",F18="",H18="",I18=""),"Pflichtangaben fehlen",IF(F18&lt;=E18,"Zeitraum prüfen",IF(L18&lt;&gt;"Aktiv",L18,IF(M18="Konflikt","Konflikt klären",IF(N18="Wartungskonflikt","Wartungskonflikt",IF(N18="Fenster unvollständig","Wartungsfenster prüfen",IF(AND(K18&lt;&gt;"",J18&gt;K18),"Tageskapazität prüfen","Planbar"))))))),"Eingaben prüfen"))</f>
        <v/>
      </c>
    </row>
    <row r="19">
      <c r="A19" s="20" t="n"/>
      <c r="B19" s="20" t="n"/>
      <c r="C19" s="20" t="n"/>
      <c r="D19" s="21" t="n"/>
      <c r="E19" s="28" t="n"/>
      <c r="F19" s="28" t="n"/>
      <c r="G19" s="29" t="n"/>
      <c r="H19" s="20" t="n"/>
      <c r="I19" s="21" t="n"/>
      <c r="J19" s="18">
        <f>IF(OR(E19="",F19=""),"",IFERROR((F19-E19)*24,""))</f>
        <v/>
      </c>
      <c r="K19" s="18">
        <f>IF(D19="","",IFERROR(VLOOKUP(D19,Maschinen!$A$8:$J$107,6,FALSE),""))</f>
        <v/>
      </c>
      <c r="L19" s="16">
        <f>IF(D19="","",IFERROR(IF(VLOOKUP(D19,Maschinen!$A$8:$J$107,5,FALSE)="Ja","Aktiv","Nicht aktiv"),"Maschine fehlt"))</f>
        <v/>
      </c>
      <c r="M19" s="16">
        <f>IF(OR(D19="",E19="",F19=""),"",IFERROR(IF(I19="Storniert","Nicht relevant",IF(F19&lt;=E19,"Zeitraum prüfen",IF(SUMPRODUCT(($D$8:$D$107=D19)*($E$8:$E$107&lt;F19)*($F$8:$F$107&gt;E19)*($I$8:$I$107&lt;&gt;"Storniert")*(ROW($D$8:$D$107)&lt;&gt;ROW(D19)))&gt;0,"Konflikt","Frei"))),"Eingaben prüfen"))</f>
        <v/>
      </c>
      <c r="N19" s="16">
        <f>IF(OR(D19="",E19="",F19=""),"",IF(F19&lt;=E19,"Zeitraum prüfen",IFERROR(IF(AND(VLOOKUP(D19,Maschinen!$A$8:$J$107,7,FALSE)=0,VLOOKUP(D19,Maschinen!$A$8:$J$107,8,FALSE)=0),"Kein Fenster",IF(OR(VLOOKUP(D19,Maschinen!$A$8:$J$107,7,FALSE)=0,VLOOKUP(D19,Maschinen!$A$8:$J$107,8,FALSE)=0),"Fenster unvollständig",IF(AND(E19&lt;VLOOKUP(D19,Maschinen!$A$8:$J$107,8,FALSE),F19&gt;VLOOKUP(D19,Maschinen!$A$8:$J$107,7,FALSE)),"Wartungskonflikt","Frei"))),"Maschine fehlt")))</f>
        <v/>
      </c>
      <c r="O19" s="3">
        <f>IF(COUNTA(A19:I19)=0,"",IFERROR(IF(OR(A19="",B19="",C19="",D19="",E19="",F19="",H19="",I19=""),"Pflichtangaben fehlen",IF(F19&lt;=E19,"Zeitraum prüfen",IF(L19&lt;&gt;"Aktiv",L19,IF(M19="Konflikt","Konflikt klären",IF(N19="Wartungskonflikt","Wartungskonflikt",IF(N19="Fenster unvollständig","Wartungsfenster prüfen",IF(AND(K19&lt;&gt;"",J19&gt;K19),"Tageskapazität prüfen","Planbar"))))))),"Eingaben prüfen"))</f>
        <v/>
      </c>
    </row>
    <row r="20">
      <c r="A20" s="20" t="n"/>
      <c r="B20" s="20" t="n"/>
      <c r="C20" s="20" t="n"/>
      <c r="D20" s="21" t="n"/>
      <c r="E20" s="28" t="n"/>
      <c r="F20" s="28" t="n"/>
      <c r="G20" s="29" t="n"/>
      <c r="H20" s="20" t="n"/>
      <c r="I20" s="21" t="n"/>
      <c r="J20" s="15">
        <f>IF(OR(E20="",F20=""),"",IFERROR((F20-E20)*24,""))</f>
        <v/>
      </c>
      <c r="K20" s="15">
        <f>IF(D20="","",IFERROR(VLOOKUP(D20,Maschinen!$A$8:$J$107,6,FALSE),""))</f>
        <v/>
      </c>
      <c r="L20" s="13">
        <f>IF(D20="","",IFERROR(IF(VLOOKUP(D20,Maschinen!$A$8:$J$107,5,FALSE)="Ja","Aktiv","Nicht aktiv"),"Maschine fehlt"))</f>
        <v/>
      </c>
      <c r="M20" s="13">
        <f>IF(OR(D20="",E20="",F20=""),"",IFERROR(IF(I20="Storniert","Nicht relevant",IF(F20&lt;=E20,"Zeitraum prüfen",IF(SUMPRODUCT(($D$8:$D$107=D20)*($E$8:$E$107&lt;F20)*($F$8:$F$107&gt;E20)*($I$8:$I$107&lt;&gt;"Storniert")*(ROW($D$8:$D$107)&lt;&gt;ROW(D20)))&gt;0,"Konflikt","Frei"))),"Eingaben prüfen"))</f>
        <v/>
      </c>
      <c r="N20" s="13">
        <f>IF(OR(D20="",E20="",F20=""),"",IF(F20&lt;=E20,"Zeitraum prüfen",IFERROR(IF(AND(VLOOKUP(D20,Maschinen!$A$8:$J$107,7,FALSE)=0,VLOOKUP(D20,Maschinen!$A$8:$J$107,8,FALSE)=0),"Kein Fenster",IF(OR(VLOOKUP(D20,Maschinen!$A$8:$J$107,7,FALSE)=0,VLOOKUP(D20,Maschinen!$A$8:$J$107,8,FALSE)=0),"Fenster unvollständig",IF(AND(E20&lt;VLOOKUP(D20,Maschinen!$A$8:$J$107,8,FALSE),F20&gt;VLOOKUP(D20,Maschinen!$A$8:$J$107,7,FALSE)),"Wartungskonflikt","Frei"))),"Maschine fehlt")))</f>
        <v/>
      </c>
      <c r="O20" s="24">
        <f>IF(COUNTA(A20:I20)=0,"",IFERROR(IF(OR(A20="",B20="",C20="",D20="",E20="",F20="",H20="",I20=""),"Pflichtangaben fehlen",IF(F20&lt;=E20,"Zeitraum prüfen",IF(L20&lt;&gt;"Aktiv",L20,IF(M20="Konflikt","Konflikt klären",IF(N20="Wartungskonflikt","Wartungskonflikt",IF(N20="Fenster unvollständig","Wartungsfenster prüfen",IF(AND(K20&lt;&gt;"",J20&gt;K20),"Tageskapazität prüfen","Planbar"))))))),"Eingaben prüfen"))</f>
        <v/>
      </c>
    </row>
    <row r="21">
      <c r="A21" s="20" t="n"/>
      <c r="B21" s="20" t="n"/>
      <c r="C21" s="20" t="n"/>
      <c r="D21" s="21" t="n"/>
      <c r="E21" s="28" t="n"/>
      <c r="F21" s="28" t="n"/>
      <c r="G21" s="29" t="n"/>
      <c r="H21" s="20" t="n"/>
      <c r="I21" s="21" t="n"/>
      <c r="J21" s="18">
        <f>IF(OR(E21="",F21=""),"",IFERROR((F21-E21)*24,""))</f>
        <v/>
      </c>
      <c r="K21" s="18">
        <f>IF(D21="","",IFERROR(VLOOKUP(D21,Maschinen!$A$8:$J$107,6,FALSE),""))</f>
        <v/>
      </c>
      <c r="L21" s="16">
        <f>IF(D21="","",IFERROR(IF(VLOOKUP(D21,Maschinen!$A$8:$J$107,5,FALSE)="Ja","Aktiv","Nicht aktiv"),"Maschine fehlt"))</f>
        <v/>
      </c>
      <c r="M21" s="16">
        <f>IF(OR(D21="",E21="",F21=""),"",IFERROR(IF(I21="Storniert","Nicht relevant",IF(F21&lt;=E21,"Zeitraum prüfen",IF(SUMPRODUCT(($D$8:$D$107=D21)*($E$8:$E$107&lt;F21)*($F$8:$F$107&gt;E21)*($I$8:$I$107&lt;&gt;"Storniert")*(ROW($D$8:$D$107)&lt;&gt;ROW(D21)))&gt;0,"Konflikt","Frei"))),"Eingaben prüfen"))</f>
        <v/>
      </c>
      <c r="N21" s="16">
        <f>IF(OR(D21="",E21="",F21=""),"",IF(F21&lt;=E21,"Zeitraum prüfen",IFERROR(IF(AND(VLOOKUP(D21,Maschinen!$A$8:$J$107,7,FALSE)=0,VLOOKUP(D21,Maschinen!$A$8:$J$107,8,FALSE)=0),"Kein Fenster",IF(OR(VLOOKUP(D21,Maschinen!$A$8:$J$107,7,FALSE)=0,VLOOKUP(D21,Maschinen!$A$8:$J$107,8,FALSE)=0),"Fenster unvollständig",IF(AND(E21&lt;VLOOKUP(D21,Maschinen!$A$8:$J$107,8,FALSE),F21&gt;VLOOKUP(D21,Maschinen!$A$8:$J$107,7,FALSE)),"Wartungskonflikt","Frei"))),"Maschine fehlt")))</f>
        <v/>
      </c>
      <c r="O21" s="3">
        <f>IF(COUNTA(A21:I21)=0,"",IFERROR(IF(OR(A21="",B21="",C21="",D21="",E21="",F21="",H21="",I21=""),"Pflichtangaben fehlen",IF(F21&lt;=E21,"Zeitraum prüfen",IF(L21&lt;&gt;"Aktiv",L21,IF(M21="Konflikt","Konflikt klären",IF(N21="Wartungskonflikt","Wartungskonflikt",IF(N21="Fenster unvollständig","Wartungsfenster prüfen",IF(AND(K21&lt;&gt;"",J21&gt;K21),"Tageskapazität prüfen","Planbar"))))))),"Eingaben prüfen"))</f>
        <v/>
      </c>
    </row>
    <row r="22">
      <c r="A22" s="20" t="n"/>
      <c r="B22" s="20" t="n"/>
      <c r="C22" s="20" t="n"/>
      <c r="D22" s="21" t="n"/>
      <c r="E22" s="28" t="n"/>
      <c r="F22" s="28" t="n"/>
      <c r="G22" s="29" t="n"/>
      <c r="H22" s="20" t="n"/>
      <c r="I22" s="21" t="n"/>
      <c r="J22" s="15">
        <f>IF(OR(E22="",F22=""),"",IFERROR((F22-E22)*24,""))</f>
        <v/>
      </c>
      <c r="K22" s="15">
        <f>IF(D22="","",IFERROR(VLOOKUP(D22,Maschinen!$A$8:$J$107,6,FALSE),""))</f>
        <v/>
      </c>
      <c r="L22" s="13">
        <f>IF(D22="","",IFERROR(IF(VLOOKUP(D22,Maschinen!$A$8:$J$107,5,FALSE)="Ja","Aktiv","Nicht aktiv"),"Maschine fehlt"))</f>
        <v/>
      </c>
      <c r="M22" s="13">
        <f>IF(OR(D22="",E22="",F22=""),"",IFERROR(IF(I22="Storniert","Nicht relevant",IF(F22&lt;=E22,"Zeitraum prüfen",IF(SUMPRODUCT(($D$8:$D$107=D22)*($E$8:$E$107&lt;F22)*($F$8:$F$107&gt;E22)*($I$8:$I$107&lt;&gt;"Storniert")*(ROW($D$8:$D$107)&lt;&gt;ROW(D22)))&gt;0,"Konflikt","Frei"))),"Eingaben prüfen"))</f>
        <v/>
      </c>
      <c r="N22" s="13">
        <f>IF(OR(D22="",E22="",F22=""),"",IF(F22&lt;=E22,"Zeitraum prüfen",IFERROR(IF(AND(VLOOKUP(D22,Maschinen!$A$8:$J$107,7,FALSE)=0,VLOOKUP(D22,Maschinen!$A$8:$J$107,8,FALSE)=0),"Kein Fenster",IF(OR(VLOOKUP(D22,Maschinen!$A$8:$J$107,7,FALSE)=0,VLOOKUP(D22,Maschinen!$A$8:$J$107,8,FALSE)=0),"Fenster unvollständig",IF(AND(E22&lt;VLOOKUP(D22,Maschinen!$A$8:$J$107,8,FALSE),F22&gt;VLOOKUP(D22,Maschinen!$A$8:$J$107,7,FALSE)),"Wartungskonflikt","Frei"))),"Maschine fehlt")))</f>
        <v/>
      </c>
      <c r="O22" s="24">
        <f>IF(COUNTA(A22:I22)=0,"",IFERROR(IF(OR(A22="",B22="",C22="",D22="",E22="",F22="",H22="",I22=""),"Pflichtangaben fehlen",IF(F22&lt;=E22,"Zeitraum prüfen",IF(L22&lt;&gt;"Aktiv",L22,IF(M22="Konflikt","Konflikt klären",IF(N22="Wartungskonflikt","Wartungskonflikt",IF(N22="Fenster unvollständig","Wartungsfenster prüfen",IF(AND(K22&lt;&gt;"",J22&gt;K22),"Tageskapazität prüfen","Planbar"))))))),"Eingaben prüfen"))</f>
        <v/>
      </c>
    </row>
    <row r="23">
      <c r="A23" s="20" t="n"/>
      <c r="B23" s="20" t="n"/>
      <c r="C23" s="20" t="n"/>
      <c r="D23" s="21" t="n"/>
      <c r="E23" s="28" t="n"/>
      <c r="F23" s="28" t="n"/>
      <c r="G23" s="29" t="n"/>
      <c r="H23" s="20" t="n"/>
      <c r="I23" s="21" t="n"/>
      <c r="J23" s="18">
        <f>IF(OR(E23="",F23=""),"",IFERROR((F23-E23)*24,""))</f>
        <v/>
      </c>
      <c r="K23" s="18">
        <f>IF(D23="","",IFERROR(VLOOKUP(D23,Maschinen!$A$8:$J$107,6,FALSE),""))</f>
        <v/>
      </c>
      <c r="L23" s="16">
        <f>IF(D23="","",IFERROR(IF(VLOOKUP(D23,Maschinen!$A$8:$J$107,5,FALSE)="Ja","Aktiv","Nicht aktiv"),"Maschine fehlt"))</f>
        <v/>
      </c>
      <c r="M23" s="16">
        <f>IF(OR(D23="",E23="",F23=""),"",IFERROR(IF(I23="Storniert","Nicht relevant",IF(F23&lt;=E23,"Zeitraum prüfen",IF(SUMPRODUCT(($D$8:$D$107=D23)*($E$8:$E$107&lt;F23)*($F$8:$F$107&gt;E23)*($I$8:$I$107&lt;&gt;"Storniert")*(ROW($D$8:$D$107)&lt;&gt;ROW(D23)))&gt;0,"Konflikt","Frei"))),"Eingaben prüfen"))</f>
        <v/>
      </c>
      <c r="N23" s="16">
        <f>IF(OR(D23="",E23="",F23=""),"",IF(F23&lt;=E23,"Zeitraum prüfen",IFERROR(IF(AND(VLOOKUP(D23,Maschinen!$A$8:$J$107,7,FALSE)=0,VLOOKUP(D23,Maschinen!$A$8:$J$107,8,FALSE)=0),"Kein Fenster",IF(OR(VLOOKUP(D23,Maschinen!$A$8:$J$107,7,FALSE)=0,VLOOKUP(D23,Maschinen!$A$8:$J$107,8,FALSE)=0),"Fenster unvollständig",IF(AND(E23&lt;VLOOKUP(D23,Maschinen!$A$8:$J$107,8,FALSE),F23&gt;VLOOKUP(D23,Maschinen!$A$8:$J$107,7,FALSE)),"Wartungskonflikt","Frei"))),"Maschine fehlt")))</f>
        <v/>
      </c>
      <c r="O23" s="3">
        <f>IF(COUNTA(A23:I23)=0,"",IFERROR(IF(OR(A23="",B23="",C23="",D23="",E23="",F23="",H23="",I23=""),"Pflichtangaben fehlen",IF(F23&lt;=E23,"Zeitraum prüfen",IF(L23&lt;&gt;"Aktiv",L23,IF(M23="Konflikt","Konflikt klären",IF(N23="Wartungskonflikt","Wartungskonflikt",IF(N23="Fenster unvollständig","Wartungsfenster prüfen",IF(AND(K23&lt;&gt;"",J23&gt;K23),"Tageskapazität prüfen","Planbar"))))))),"Eingaben prüfen"))</f>
        <v/>
      </c>
    </row>
    <row r="24">
      <c r="A24" s="20" t="n"/>
      <c r="B24" s="20" t="n"/>
      <c r="C24" s="20" t="n"/>
      <c r="D24" s="21" t="n"/>
      <c r="E24" s="28" t="n"/>
      <c r="F24" s="28" t="n"/>
      <c r="G24" s="29" t="n"/>
      <c r="H24" s="20" t="n"/>
      <c r="I24" s="21" t="n"/>
      <c r="J24" s="15">
        <f>IF(OR(E24="",F24=""),"",IFERROR((F24-E24)*24,""))</f>
        <v/>
      </c>
      <c r="K24" s="15">
        <f>IF(D24="","",IFERROR(VLOOKUP(D24,Maschinen!$A$8:$J$107,6,FALSE),""))</f>
        <v/>
      </c>
      <c r="L24" s="13">
        <f>IF(D24="","",IFERROR(IF(VLOOKUP(D24,Maschinen!$A$8:$J$107,5,FALSE)="Ja","Aktiv","Nicht aktiv"),"Maschine fehlt"))</f>
        <v/>
      </c>
      <c r="M24" s="13">
        <f>IF(OR(D24="",E24="",F24=""),"",IFERROR(IF(I24="Storniert","Nicht relevant",IF(F24&lt;=E24,"Zeitraum prüfen",IF(SUMPRODUCT(($D$8:$D$107=D24)*($E$8:$E$107&lt;F24)*($F$8:$F$107&gt;E24)*($I$8:$I$107&lt;&gt;"Storniert")*(ROW($D$8:$D$107)&lt;&gt;ROW(D24)))&gt;0,"Konflikt","Frei"))),"Eingaben prüfen"))</f>
        <v/>
      </c>
      <c r="N24" s="13">
        <f>IF(OR(D24="",E24="",F24=""),"",IF(F24&lt;=E24,"Zeitraum prüfen",IFERROR(IF(AND(VLOOKUP(D24,Maschinen!$A$8:$J$107,7,FALSE)=0,VLOOKUP(D24,Maschinen!$A$8:$J$107,8,FALSE)=0),"Kein Fenster",IF(OR(VLOOKUP(D24,Maschinen!$A$8:$J$107,7,FALSE)=0,VLOOKUP(D24,Maschinen!$A$8:$J$107,8,FALSE)=0),"Fenster unvollständig",IF(AND(E24&lt;VLOOKUP(D24,Maschinen!$A$8:$J$107,8,FALSE),F24&gt;VLOOKUP(D24,Maschinen!$A$8:$J$107,7,FALSE)),"Wartungskonflikt","Frei"))),"Maschine fehlt")))</f>
        <v/>
      </c>
      <c r="O24" s="24">
        <f>IF(COUNTA(A24:I24)=0,"",IFERROR(IF(OR(A24="",B24="",C24="",D24="",E24="",F24="",H24="",I24=""),"Pflichtangaben fehlen",IF(F24&lt;=E24,"Zeitraum prüfen",IF(L24&lt;&gt;"Aktiv",L24,IF(M24="Konflikt","Konflikt klären",IF(N24="Wartungskonflikt","Wartungskonflikt",IF(N24="Fenster unvollständig","Wartungsfenster prüfen",IF(AND(K24&lt;&gt;"",J24&gt;K24),"Tageskapazität prüfen","Planbar"))))))),"Eingaben prüfen"))</f>
        <v/>
      </c>
    </row>
    <row r="25">
      <c r="A25" s="20" t="n"/>
      <c r="B25" s="20" t="n"/>
      <c r="C25" s="20" t="n"/>
      <c r="D25" s="21" t="n"/>
      <c r="E25" s="28" t="n"/>
      <c r="F25" s="28" t="n"/>
      <c r="G25" s="29" t="n"/>
      <c r="H25" s="20" t="n"/>
      <c r="I25" s="21" t="n"/>
      <c r="J25" s="18">
        <f>IF(OR(E25="",F25=""),"",IFERROR((F25-E25)*24,""))</f>
        <v/>
      </c>
      <c r="K25" s="18">
        <f>IF(D25="","",IFERROR(VLOOKUP(D25,Maschinen!$A$8:$J$107,6,FALSE),""))</f>
        <v/>
      </c>
      <c r="L25" s="16">
        <f>IF(D25="","",IFERROR(IF(VLOOKUP(D25,Maschinen!$A$8:$J$107,5,FALSE)="Ja","Aktiv","Nicht aktiv"),"Maschine fehlt"))</f>
        <v/>
      </c>
      <c r="M25" s="16">
        <f>IF(OR(D25="",E25="",F25=""),"",IFERROR(IF(I25="Storniert","Nicht relevant",IF(F25&lt;=E25,"Zeitraum prüfen",IF(SUMPRODUCT(($D$8:$D$107=D25)*($E$8:$E$107&lt;F25)*($F$8:$F$107&gt;E25)*($I$8:$I$107&lt;&gt;"Storniert")*(ROW($D$8:$D$107)&lt;&gt;ROW(D25)))&gt;0,"Konflikt","Frei"))),"Eingaben prüfen"))</f>
        <v/>
      </c>
      <c r="N25" s="16">
        <f>IF(OR(D25="",E25="",F25=""),"",IF(F25&lt;=E25,"Zeitraum prüfen",IFERROR(IF(AND(VLOOKUP(D25,Maschinen!$A$8:$J$107,7,FALSE)=0,VLOOKUP(D25,Maschinen!$A$8:$J$107,8,FALSE)=0),"Kein Fenster",IF(OR(VLOOKUP(D25,Maschinen!$A$8:$J$107,7,FALSE)=0,VLOOKUP(D25,Maschinen!$A$8:$J$107,8,FALSE)=0),"Fenster unvollständig",IF(AND(E25&lt;VLOOKUP(D25,Maschinen!$A$8:$J$107,8,FALSE),F25&gt;VLOOKUP(D25,Maschinen!$A$8:$J$107,7,FALSE)),"Wartungskonflikt","Frei"))),"Maschine fehlt")))</f>
        <v/>
      </c>
      <c r="O25" s="3">
        <f>IF(COUNTA(A25:I25)=0,"",IFERROR(IF(OR(A25="",B25="",C25="",D25="",E25="",F25="",H25="",I25=""),"Pflichtangaben fehlen",IF(F25&lt;=E25,"Zeitraum prüfen",IF(L25&lt;&gt;"Aktiv",L25,IF(M25="Konflikt","Konflikt klären",IF(N25="Wartungskonflikt","Wartungskonflikt",IF(N25="Fenster unvollständig","Wartungsfenster prüfen",IF(AND(K25&lt;&gt;"",J25&gt;K25),"Tageskapazität prüfen","Planbar"))))))),"Eingaben prüfen"))</f>
        <v/>
      </c>
    </row>
    <row r="26">
      <c r="A26" s="20" t="n"/>
      <c r="B26" s="20" t="n"/>
      <c r="C26" s="20" t="n"/>
      <c r="D26" s="21" t="n"/>
      <c r="E26" s="28" t="n"/>
      <c r="F26" s="28" t="n"/>
      <c r="G26" s="29" t="n"/>
      <c r="H26" s="20" t="n"/>
      <c r="I26" s="21" t="n"/>
      <c r="J26" s="15">
        <f>IF(OR(E26="",F26=""),"",IFERROR((F26-E26)*24,""))</f>
        <v/>
      </c>
      <c r="K26" s="15">
        <f>IF(D26="","",IFERROR(VLOOKUP(D26,Maschinen!$A$8:$J$107,6,FALSE),""))</f>
        <v/>
      </c>
      <c r="L26" s="13">
        <f>IF(D26="","",IFERROR(IF(VLOOKUP(D26,Maschinen!$A$8:$J$107,5,FALSE)="Ja","Aktiv","Nicht aktiv"),"Maschine fehlt"))</f>
        <v/>
      </c>
      <c r="M26" s="13">
        <f>IF(OR(D26="",E26="",F26=""),"",IFERROR(IF(I26="Storniert","Nicht relevant",IF(F26&lt;=E26,"Zeitraum prüfen",IF(SUMPRODUCT(($D$8:$D$107=D26)*($E$8:$E$107&lt;F26)*($F$8:$F$107&gt;E26)*($I$8:$I$107&lt;&gt;"Storniert")*(ROW($D$8:$D$107)&lt;&gt;ROW(D26)))&gt;0,"Konflikt","Frei"))),"Eingaben prüfen"))</f>
        <v/>
      </c>
      <c r="N26" s="13">
        <f>IF(OR(D26="",E26="",F26=""),"",IF(F26&lt;=E26,"Zeitraum prüfen",IFERROR(IF(AND(VLOOKUP(D26,Maschinen!$A$8:$J$107,7,FALSE)=0,VLOOKUP(D26,Maschinen!$A$8:$J$107,8,FALSE)=0),"Kein Fenster",IF(OR(VLOOKUP(D26,Maschinen!$A$8:$J$107,7,FALSE)=0,VLOOKUP(D26,Maschinen!$A$8:$J$107,8,FALSE)=0),"Fenster unvollständig",IF(AND(E26&lt;VLOOKUP(D26,Maschinen!$A$8:$J$107,8,FALSE),F26&gt;VLOOKUP(D26,Maschinen!$A$8:$J$107,7,FALSE)),"Wartungskonflikt","Frei"))),"Maschine fehlt")))</f>
        <v/>
      </c>
      <c r="O26" s="24">
        <f>IF(COUNTA(A26:I26)=0,"",IFERROR(IF(OR(A26="",B26="",C26="",D26="",E26="",F26="",H26="",I26=""),"Pflichtangaben fehlen",IF(F26&lt;=E26,"Zeitraum prüfen",IF(L26&lt;&gt;"Aktiv",L26,IF(M26="Konflikt","Konflikt klären",IF(N26="Wartungskonflikt","Wartungskonflikt",IF(N26="Fenster unvollständig","Wartungsfenster prüfen",IF(AND(K26&lt;&gt;"",J26&gt;K26),"Tageskapazität prüfen","Planbar"))))))),"Eingaben prüfen"))</f>
        <v/>
      </c>
    </row>
    <row r="27">
      <c r="A27" s="20" t="n"/>
      <c r="B27" s="20" t="n"/>
      <c r="C27" s="20" t="n"/>
      <c r="D27" s="21" t="n"/>
      <c r="E27" s="28" t="n"/>
      <c r="F27" s="28" t="n"/>
      <c r="G27" s="29" t="n"/>
      <c r="H27" s="20" t="n"/>
      <c r="I27" s="21" t="n"/>
      <c r="J27" s="18">
        <f>IF(OR(E27="",F27=""),"",IFERROR((F27-E27)*24,""))</f>
        <v/>
      </c>
      <c r="K27" s="18">
        <f>IF(D27="","",IFERROR(VLOOKUP(D27,Maschinen!$A$8:$J$107,6,FALSE),""))</f>
        <v/>
      </c>
      <c r="L27" s="16">
        <f>IF(D27="","",IFERROR(IF(VLOOKUP(D27,Maschinen!$A$8:$J$107,5,FALSE)="Ja","Aktiv","Nicht aktiv"),"Maschine fehlt"))</f>
        <v/>
      </c>
      <c r="M27" s="16">
        <f>IF(OR(D27="",E27="",F27=""),"",IFERROR(IF(I27="Storniert","Nicht relevant",IF(F27&lt;=E27,"Zeitraum prüfen",IF(SUMPRODUCT(($D$8:$D$107=D27)*($E$8:$E$107&lt;F27)*($F$8:$F$107&gt;E27)*($I$8:$I$107&lt;&gt;"Storniert")*(ROW($D$8:$D$107)&lt;&gt;ROW(D27)))&gt;0,"Konflikt","Frei"))),"Eingaben prüfen"))</f>
        <v/>
      </c>
      <c r="N27" s="16">
        <f>IF(OR(D27="",E27="",F27=""),"",IF(F27&lt;=E27,"Zeitraum prüfen",IFERROR(IF(AND(VLOOKUP(D27,Maschinen!$A$8:$J$107,7,FALSE)=0,VLOOKUP(D27,Maschinen!$A$8:$J$107,8,FALSE)=0),"Kein Fenster",IF(OR(VLOOKUP(D27,Maschinen!$A$8:$J$107,7,FALSE)=0,VLOOKUP(D27,Maschinen!$A$8:$J$107,8,FALSE)=0),"Fenster unvollständig",IF(AND(E27&lt;VLOOKUP(D27,Maschinen!$A$8:$J$107,8,FALSE),F27&gt;VLOOKUP(D27,Maschinen!$A$8:$J$107,7,FALSE)),"Wartungskonflikt","Frei"))),"Maschine fehlt")))</f>
        <v/>
      </c>
      <c r="O27" s="3">
        <f>IF(COUNTA(A27:I27)=0,"",IFERROR(IF(OR(A27="",B27="",C27="",D27="",E27="",F27="",H27="",I27=""),"Pflichtangaben fehlen",IF(F27&lt;=E27,"Zeitraum prüfen",IF(L27&lt;&gt;"Aktiv",L27,IF(M27="Konflikt","Konflikt klären",IF(N27="Wartungskonflikt","Wartungskonflikt",IF(N27="Fenster unvollständig","Wartungsfenster prüfen",IF(AND(K27&lt;&gt;"",J27&gt;K27),"Tageskapazität prüfen","Planbar"))))))),"Eingaben prüfen"))</f>
        <v/>
      </c>
    </row>
    <row r="28">
      <c r="A28" s="20" t="n"/>
      <c r="B28" s="20" t="n"/>
      <c r="C28" s="20" t="n"/>
      <c r="D28" s="21" t="n"/>
      <c r="E28" s="28" t="n"/>
      <c r="F28" s="28" t="n"/>
      <c r="G28" s="29" t="n"/>
      <c r="H28" s="20" t="n"/>
      <c r="I28" s="21" t="n"/>
      <c r="J28" s="15">
        <f>IF(OR(E28="",F28=""),"",IFERROR((F28-E28)*24,""))</f>
        <v/>
      </c>
      <c r="K28" s="15">
        <f>IF(D28="","",IFERROR(VLOOKUP(D28,Maschinen!$A$8:$J$107,6,FALSE),""))</f>
        <v/>
      </c>
      <c r="L28" s="13">
        <f>IF(D28="","",IFERROR(IF(VLOOKUP(D28,Maschinen!$A$8:$J$107,5,FALSE)="Ja","Aktiv","Nicht aktiv"),"Maschine fehlt"))</f>
        <v/>
      </c>
      <c r="M28" s="13">
        <f>IF(OR(D28="",E28="",F28=""),"",IFERROR(IF(I28="Storniert","Nicht relevant",IF(F28&lt;=E28,"Zeitraum prüfen",IF(SUMPRODUCT(($D$8:$D$107=D28)*($E$8:$E$107&lt;F28)*($F$8:$F$107&gt;E28)*($I$8:$I$107&lt;&gt;"Storniert")*(ROW($D$8:$D$107)&lt;&gt;ROW(D28)))&gt;0,"Konflikt","Frei"))),"Eingaben prüfen"))</f>
        <v/>
      </c>
      <c r="N28" s="13">
        <f>IF(OR(D28="",E28="",F28=""),"",IF(F28&lt;=E28,"Zeitraum prüfen",IFERROR(IF(AND(VLOOKUP(D28,Maschinen!$A$8:$J$107,7,FALSE)=0,VLOOKUP(D28,Maschinen!$A$8:$J$107,8,FALSE)=0),"Kein Fenster",IF(OR(VLOOKUP(D28,Maschinen!$A$8:$J$107,7,FALSE)=0,VLOOKUP(D28,Maschinen!$A$8:$J$107,8,FALSE)=0),"Fenster unvollständig",IF(AND(E28&lt;VLOOKUP(D28,Maschinen!$A$8:$J$107,8,FALSE),F28&gt;VLOOKUP(D28,Maschinen!$A$8:$J$107,7,FALSE)),"Wartungskonflikt","Frei"))),"Maschine fehlt")))</f>
        <v/>
      </c>
      <c r="O28" s="24">
        <f>IF(COUNTA(A28:I28)=0,"",IFERROR(IF(OR(A28="",B28="",C28="",D28="",E28="",F28="",H28="",I28=""),"Pflichtangaben fehlen",IF(F28&lt;=E28,"Zeitraum prüfen",IF(L28&lt;&gt;"Aktiv",L28,IF(M28="Konflikt","Konflikt klären",IF(N28="Wartungskonflikt","Wartungskonflikt",IF(N28="Fenster unvollständig","Wartungsfenster prüfen",IF(AND(K28&lt;&gt;"",J28&gt;K28),"Tageskapazität prüfen","Planbar"))))))),"Eingaben prüfen"))</f>
        <v/>
      </c>
    </row>
    <row r="29">
      <c r="A29" s="20" t="n"/>
      <c r="B29" s="20" t="n"/>
      <c r="C29" s="20" t="n"/>
      <c r="D29" s="21" t="n"/>
      <c r="E29" s="28" t="n"/>
      <c r="F29" s="28" t="n"/>
      <c r="G29" s="29" t="n"/>
      <c r="H29" s="20" t="n"/>
      <c r="I29" s="21" t="n"/>
      <c r="J29" s="18">
        <f>IF(OR(E29="",F29=""),"",IFERROR((F29-E29)*24,""))</f>
        <v/>
      </c>
      <c r="K29" s="18">
        <f>IF(D29="","",IFERROR(VLOOKUP(D29,Maschinen!$A$8:$J$107,6,FALSE),""))</f>
        <v/>
      </c>
      <c r="L29" s="16">
        <f>IF(D29="","",IFERROR(IF(VLOOKUP(D29,Maschinen!$A$8:$J$107,5,FALSE)="Ja","Aktiv","Nicht aktiv"),"Maschine fehlt"))</f>
        <v/>
      </c>
      <c r="M29" s="16">
        <f>IF(OR(D29="",E29="",F29=""),"",IFERROR(IF(I29="Storniert","Nicht relevant",IF(F29&lt;=E29,"Zeitraum prüfen",IF(SUMPRODUCT(($D$8:$D$107=D29)*($E$8:$E$107&lt;F29)*($F$8:$F$107&gt;E29)*($I$8:$I$107&lt;&gt;"Storniert")*(ROW($D$8:$D$107)&lt;&gt;ROW(D29)))&gt;0,"Konflikt","Frei"))),"Eingaben prüfen"))</f>
        <v/>
      </c>
      <c r="N29" s="16">
        <f>IF(OR(D29="",E29="",F29=""),"",IF(F29&lt;=E29,"Zeitraum prüfen",IFERROR(IF(AND(VLOOKUP(D29,Maschinen!$A$8:$J$107,7,FALSE)=0,VLOOKUP(D29,Maschinen!$A$8:$J$107,8,FALSE)=0),"Kein Fenster",IF(OR(VLOOKUP(D29,Maschinen!$A$8:$J$107,7,FALSE)=0,VLOOKUP(D29,Maschinen!$A$8:$J$107,8,FALSE)=0),"Fenster unvollständig",IF(AND(E29&lt;VLOOKUP(D29,Maschinen!$A$8:$J$107,8,FALSE),F29&gt;VLOOKUP(D29,Maschinen!$A$8:$J$107,7,FALSE)),"Wartungskonflikt","Frei"))),"Maschine fehlt")))</f>
        <v/>
      </c>
      <c r="O29" s="3">
        <f>IF(COUNTA(A29:I29)=0,"",IFERROR(IF(OR(A29="",B29="",C29="",D29="",E29="",F29="",H29="",I29=""),"Pflichtangaben fehlen",IF(F29&lt;=E29,"Zeitraum prüfen",IF(L29&lt;&gt;"Aktiv",L29,IF(M29="Konflikt","Konflikt klären",IF(N29="Wartungskonflikt","Wartungskonflikt",IF(N29="Fenster unvollständig","Wartungsfenster prüfen",IF(AND(K29&lt;&gt;"",J29&gt;K29),"Tageskapazität prüfen","Planbar"))))))),"Eingaben prüfen"))</f>
        <v/>
      </c>
    </row>
    <row r="30">
      <c r="A30" s="20" t="n"/>
      <c r="B30" s="20" t="n"/>
      <c r="C30" s="20" t="n"/>
      <c r="D30" s="21" t="n"/>
      <c r="E30" s="28" t="n"/>
      <c r="F30" s="28" t="n"/>
      <c r="G30" s="29" t="n"/>
      <c r="H30" s="20" t="n"/>
      <c r="I30" s="21" t="n"/>
      <c r="J30" s="15">
        <f>IF(OR(E30="",F30=""),"",IFERROR((F30-E30)*24,""))</f>
        <v/>
      </c>
      <c r="K30" s="15">
        <f>IF(D30="","",IFERROR(VLOOKUP(D30,Maschinen!$A$8:$J$107,6,FALSE),""))</f>
        <v/>
      </c>
      <c r="L30" s="13">
        <f>IF(D30="","",IFERROR(IF(VLOOKUP(D30,Maschinen!$A$8:$J$107,5,FALSE)="Ja","Aktiv","Nicht aktiv"),"Maschine fehlt"))</f>
        <v/>
      </c>
      <c r="M30" s="13">
        <f>IF(OR(D30="",E30="",F30=""),"",IFERROR(IF(I30="Storniert","Nicht relevant",IF(F30&lt;=E30,"Zeitraum prüfen",IF(SUMPRODUCT(($D$8:$D$107=D30)*($E$8:$E$107&lt;F30)*($F$8:$F$107&gt;E30)*($I$8:$I$107&lt;&gt;"Storniert")*(ROW($D$8:$D$107)&lt;&gt;ROW(D30)))&gt;0,"Konflikt","Frei"))),"Eingaben prüfen"))</f>
        <v/>
      </c>
      <c r="N30" s="13">
        <f>IF(OR(D30="",E30="",F30=""),"",IF(F30&lt;=E30,"Zeitraum prüfen",IFERROR(IF(AND(VLOOKUP(D30,Maschinen!$A$8:$J$107,7,FALSE)=0,VLOOKUP(D30,Maschinen!$A$8:$J$107,8,FALSE)=0),"Kein Fenster",IF(OR(VLOOKUP(D30,Maschinen!$A$8:$J$107,7,FALSE)=0,VLOOKUP(D30,Maschinen!$A$8:$J$107,8,FALSE)=0),"Fenster unvollständig",IF(AND(E30&lt;VLOOKUP(D30,Maschinen!$A$8:$J$107,8,FALSE),F30&gt;VLOOKUP(D30,Maschinen!$A$8:$J$107,7,FALSE)),"Wartungskonflikt","Frei"))),"Maschine fehlt")))</f>
        <v/>
      </c>
      <c r="O30" s="24">
        <f>IF(COUNTA(A30:I30)=0,"",IFERROR(IF(OR(A30="",B30="",C30="",D30="",E30="",F30="",H30="",I30=""),"Pflichtangaben fehlen",IF(F30&lt;=E30,"Zeitraum prüfen",IF(L30&lt;&gt;"Aktiv",L30,IF(M30="Konflikt","Konflikt klären",IF(N30="Wartungskonflikt","Wartungskonflikt",IF(N30="Fenster unvollständig","Wartungsfenster prüfen",IF(AND(K30&lt;&gt;"",J30&gt;K30),"Tageskapazität prüfen","Planbar"))))))),"Eingaben prüfen"))</f>
        <v/>
      </c>
    </row>
    <row r="31">
      <c r="A31" s="20" t="n"/>
      <c r="B31" s="20" t="n"/>
      <c r="C31" s="20" t="n"/>
      <c r="D31" s="21" t="n"/>
      <c r="E31" s="28" t="n"/>
      <c r="F31" s="28" t="n"/>
      <c r="G31" s="29" t="n"/>
      <c r="H31" s="20" t="n"/>
      <c r="I31" s="21" t="n"/>
      <c r="J31" s="18">
        <f>IF(OR(E31="",F31=""),"",IFERROR((F31-E31)*24,""))</f>
        <v/>
      </c>
      <c r="K31" s="18">
        <f>IF(D31="","",IFERROR(VLOOKUP(D31,Maschinen!$A$8:$J$107,6,FALSE),""))</f>
        <v/>
      </c>
      <c r="L31" s="16">
        <f>IF(D31="","",IFERROR(IF(VLOOKUP(D31,Maschinen!$A$8:$J$107,5,FALSE)="Ja","Aktiv","Nicht aktiv"),"Maschine fehlt"))</f>
        <v/>
      </c>
      <c r="M31" s="16">
        <f>IF(OR(D31="",E31="",F31=""),"",IFERROR(IF(I31="Storniert","Nicht relevant",IF(F31&lt;=E31,"Zeitraum prüfen",IF(SUMPRODUCT(($D$8:$D$107=D31)*($E$8:$E$107&lt;F31)*($F$8:$F$107&gt;E31)*($I$8:$I$107&lt;&gt;"Storniert")*(ROW($D$8:$D$107)&lt;&gt;ROW(D31)))&gt;0,"Konflikt","Frei"))),"Eingaben prüfen"))</f>
        <v/>
      </c>
      <c r="N31" s="16">
        <f>IF(OR(D31="",E31="",F31=""),"",IF(F31&lt;=E31,"Zeitraum prüfen",IFERROR(IF(AND(VLOOKUP(D31,Maschinen!$A$8:$J$107,7,FALSE)=0,VLOOKUP(D31,Maschinen!$A$8:$J$107,8,FALSE)=0),"Kein Fenster",IF(OR(VLOOKUP(D31,Maschinen!$A$8:$J$107,7,FALSE)=0,VLOOKUP(D31,Maschinen!$A$8:$J$107,8,FALSE)=0),"Fenster unvollständig",IF(AND(E31&lt;VLOOKUP(D31,Maschinen!$A$8:$J$107,8,FALSE),F31&gt;VLOOKUP(D31,Maschinen!$A$8:$J$107,7,FALSE)),"Wartungskonflikt","Frei"))),"Maschine fehlt")))</f>
        <v/>
      </c>
      <c r="O31" s="3">
        <f>IF(COUNTA(A31:I31)=0,"",IFERROR(IF(OR(A31="",B31="",C31="",D31="",E31="",F31="",H31="",I31=""),"Pflichtangaben fehlen",IF(F31&lt;=E31,"Zeitraum prüfen",IF(L31&lt;&gt;"Aktiv",L31,IF(M31="Konflikt","Konflikt klären",IF(N31="Wartungskonflikt","Wartungskonflikt",IF(N31="Fenster unvollständig","Wartungsfenster prüfen",IF(AND(K31&lt;&gt;"",J31&gt;K31),"Tageskapazität prüfen","Planbar"))))))),"Eingaben prüfen"))</f>
        <v/>
      </c>
    </row>
    <row r="32">
      <c r="A32" s="20" t="n"/>
      <c r="B32" s="20" t="n"/>
      <c r="C32" s="20" t="n"/>
      <c r="D32" s="21" t="n"/>
      <c r="E32" s="28" t="n"/>
      <c r="F32" s="28" t="n"/>
      <c r="G32" s="29" t="n"/>
      <c r="H32" s="20" t="n"/>
      <c r="I32" s="21" t="n"/>
      <c r="J32" s="15">
        <f>IF(OR(E32="",F32=""),"",IFERROR((F32-E32)*24,""))</f>
        <v/>
      </c>
      <c r="K32" s="15">
        <f>IF(D32="","",IFERROR(VLOOKUP(D32,Maschinen!$A$8:$J$107,6,FALSE),""))</f>
        <v/>
      </c>
      <c r="L32" s="13">
        <f>IF(D32="","",IFERROR(IF(VLOOKUP(D32,Maschinen!$A$8:$J$107,5,FALSE)="Ja","Aktiv","Nicht aktiv"),"Maschine fehlt"))</f>
        <v/>
      </c>
      <c r="M32" s="13">
        <f>IF(OR(D32="",E32="",F32=""),"",IFERROR(IF(I32="Storniert","Nicht relevant",IF(F32&lt;=E32,"Zeitraum prüfen",IF(SUMPRODUCT(($D$8:$D$107=D32)*($E$8:$E$107&lt;F32)*($F$8:$F$107&gt;E32)*($I$8:$I$107&lt;&gt;"Storniert")*(ROW($D$8:$D$107)&lt;&gt;ROW(D32)))&gt;0,"Konflikt","Frei"))),"Eingaben prüfen"))</f>
        <v/>
      </c>
      <c r="N32" s="13">
        <f>IF(OR(D32="",E32="",F32=""),"",IF(F32&lt;=E32,"Zeitraum prüfen",IFERROR(IF(AND(VLOOKUP(D32,Maschinen!$A$8:$J$107,7,FALSE)=0,VLOOKUP(D32,Maschinen!$A$8:$J$107,8,FALSE)=0),"Kein Fenster",IF(OR(VLOOKUP(D32,Maschinen!$A$8:$J$107,7,FALSE)=0,VLOOKUP(D32,Maschinen!$A$8:$J$107,8,FALSE)=0),"Fenster unvollständig",IF(AND(E32&lt;VLOOKUP(D32,Maschinen!$A$8:$J$107,8,FALSE),F32&gt;VLOOKUP(D32,Maschinen!$A$8:$J$107,7,FALSE)),"Wartungskonflikt","Frei"))),"Maschine fehlt")))</f>
        <v/>
      </c>
      <c r="O32" s="24">
        <f>IF(COUNTA(A32:I32)=0,"",IFERROR(IF(OR(A32="",B32="",C32="",D32="",E32="",F32="",H32="",I32=""),"Pflichtangaben fehlen",IF(F32&lt;=E32,"Zeitraum prüfen",IF(L32&lt;&gt;"Aktiv",L32,IF(M32="Konflikt","Konflikt klären",IF(N32="Wartungskonflikt","Wartungskonflikt",IF(N32="Fenster unvollständig","Wartungsfenster prüfen",IF(AND(K32&lt;&gt;"",J32&gt;K32),"Tageskapazität prüfen","Planbar"))))))),"Eingaben prüfen"))</f>
        <v/>
      </c>
    </row>
    <row r="33">
      <c r="A33" s="20" t="n"/>
      <c r="B33" s="20" t="n"/>
      <c r="C33" s="20" t="n"/>
      <c r="D33" s="21" t="n"/>
      <c r="E33" s="28" t="n"/>
      <c r="F33" s="28" t="n"/>
      <c r="G33" s="29" t="n"/>
      <c r="H33" s="20" t="n"/>
      <c r="I33" s="21" t="n"/>
      <c r="J33" s="18">
        <f>IF(OR(E33="",F33=""),"",IFERROR((F33-E33)*24,""))</f>
        <v/>
      </c>
      <c r="K33" s="18">
        <f>IF(D33="","",IFERROR(VLOOKUP(D33,Maschinen!$A$8:$J$107,6,FALSE),""))</f>
        <v/>
      </c>
      <c r="L33" s="16">
        <f>IF(D33="","",IFERROR(IF(VLOOKUP(D33,Maschinen!$A$8:$J$107,5,FALSE)="Ja","Aktiv","Nicht aktiv"),"Maschine fehlt"))</f>
        <v/>
      </c>
      <c r="M33" s="16">
        <f>IF(OR(D33="",E33="",F33=""),"",IFERROR(IF(I33="Storniert","Nicht relevant",IF(F33&lt;=E33,"Zeitraum prüfen",IF(SUMPRODUCT(($D$8:$D$107=D33)*($E$8:$E$107&lt;F33)*($F$8:$F$107&gt;E33)*($I$8:$I$107&lt;&gt;"Storniert")*(ROW($D$8:$D$107)&lt;&gt;ROW(D33)))&gt;0,"Konflikt","Frei"))),"Eingaben prüfen"))</f>
        <v/>
      </c>
      <c r="N33" s="16">
        <f>IF(OR(D33="",E33="",F33=""),"",IF(F33&lt;=E33,"Zeitraum prüfen",IFERROR(IF(AND(VLOOKUP(D33,Maschinen!$A$8:$J$107,7,FALSE)=0,VLOOKUP(D33,Maschinen!$A$8:$J$107,8,FALSE)=0),"Kein Fenster",IF(OR(VLOOKUP(D33,Maschinen!$A$8:$J$107,7,FALSE)=0,VLOOKUP(D33,Maschinen!$A$8:$J$107,8,FALSE)=0),"Fenster unvollständig",IF(AND(E33&lt;VLOOKUP(D33,Maschinen!$A$8:$J$107,8,FALSE),F33&gt;VLOOKUP(D33,Maschinen!$A$8:$J$107,7,FALSE)),"Wartungskonflikt","Frei"))),"Maschine fehlt")))</f>
        <v/>
      </c>
      <c r="O33" s="3">
        <f>IF(COUNTA(A33:I33)=0,"",IFERROR(IF(OR(A33="",B33="",C33="",D33="",E33="",F33="",H33="",I33=""),"Pflichtangaben fehlen",IF(F33&lt;=E33,"Zeitraum prüfen",IF(L33&lt;&gt;"Aktiv",L33,IF(M33="Konflikt","Konflikt klären",IF(N33="Wartungskonflikt","Wartungskonflikt",IF(N33="Fenster unvollständig","Wartungsfenster prüfen",IF(AND(K33&lt;&gt;"",J33&gt;K33),"Tageskapazität prüfen","Planbar"))))))),"Eingaben prüfen"))</f>
        <v/>
      </c>
    </row>
    <row r="34">
      <c r="A34" s="20" t="n"/>
      <c r="B34" s="20" t="n"/>
      <c r="C34" s="20" t="n"/>
      <c r="D34" s="21" t="n"/>
      <c r="E34" s="28" t="n"/>
      <c r="F34" s="28" t="n"/>
      <c r="G34" s="29" t="n"/>
      <c r="H34" s="20" t="n"/>
      <c r="I34" s="21" t="n"/>
      <c r="J34" s="15">
        <f>IF(OR(E34="",F34=""),"",IFERROR((F34-E34)*24,""))</f>
        <v/>
      </c>
      <c r="K34" s="15">
        <f>IF(D34="","",IFERROR(VLOOKUP(D34,Maschinen!$A$8:$J$107,6,FALSE),""))</f>
        <v/>
      </c>
      <c r="L34" s="13">
        <f>IF(D34="","",IFERROR(IF(VLOOKUP(D34,Maschinen!$A$8:$J$107,5,FALSE)="Ja","Aktiv","Nicht aktiv"),"Maschine fehlt"))</f>
        <v/>
      </c>
      <c r="M34" s="13">
        <f>IF(OR(D34="",E34="",F34=""),"",IFERROR(IF(I34="Storniert","Nicht relevant",IF(F34&lt;=E34,"Zeitraum prüfen",IF(SUMPRODUCT(($D$8:$D$107=D34)*($E$8:$E$107&lt;F34)*($F$8:$F$107&gt;E34)*($I$8:$I$107&lt;&gt;"Storniert")*(ROW($D$8:$D$107)&lt;&gt;ROW(D34)))&gt;0,"Konflikt","Frei"))),"Eingaben prüfen"))</f>
        <v/>
      </c>
      <c r="N34" s="13">
        <f>IF(OR(D34="",E34="",F34=""),"",IF(F34&lt;=E34,"Zeitraum prüfen",IFERROR(IF(AND(VLOOKUP(D34,Maschinen!$A$8:$J$107,7,FALSE)=0,VLOOKUP(D34,Maschinen!$A$8:$J$107,8,FALSE)=0),"Kein Fenster",IF(OR(VLOOKUP(D34,Maschinen!$A$8:$J$107,7,FALSE)=0,VLOOKUP(D34,Maschinen!$A$8:$J$107,8,FALSE)=0),"Fenster unvollständig",IF(AND(E34&lt;VLOOKUP(D34,Maschinen!$A$8:$J$107,8,FALSE),F34&gt;VLOOKUP(D34,Maschinen!$A$8:$J$107,7,FALSE)),"Wartungskonflikt","Frei"))),"Maschine fehlt")))</f>
        <v/>
      </c>
      <c r="O34" s="24">
        <f>IF(COUNTA(A34:I34)=0,"",IFERROR(IF(OR(A34="",B34="",C34="",D34="",E34="",F34="",H34="",I34=""),"Pflichtangaben fehlen",IF(F34&lt;=E34,"Zeitraum prüfen",IF(L34&lt;&gt;"Aktiv",L34,IF(M34="Konflikt","Konflikt klären",IF(N34="Wartungskonflikt","Wartungskonflikt",IF(N34="Fenster unvollständig","Wartungsfenster prüfen",IF(AND(K34&lt;&gt;"",J34&gt;K34),"Tageskapazität prüfen","Planbar"))))))),"Eingaben prüfen"))</f>
        <v/>
      </c>
    </row>
    <row r="35">
      <c r="A35" s="20" t="n"/>
      <c r="B35" s="20" t="n"/>
      <c r="C35" s="20" t="n"/>
      <c r="D35" s="21" t="n"/>
      <c r="E35" s="28" t="n"/>
      <c r="F35" s="28" t="n"/>
      <c r="G35" s="29" t="n"/>
      <c r="H35" s="20" t="n"/>
      <c r="I35" s="21" t="n"/>
      <c r="J35" s="18">
        <f>IF(OR(E35="",F35=""),"",IFERROR((F35-E35)*24,""))</f>
        <v/>
      </c>
      <c r="K35" s="18">
        <f>IF(D35="","",IFERROR(VLOOKUP(D35,Maschinen!$A$8:$J$107,6,FALSE),""))</f>
        <v/>
      </c>
      <c r="L35" s="16">
        <f>IF(D35="","",IFERROR(IF(VLOOKUP(D35,Maschinen!$A$8:$J$107,5,FALSE)="Ja","Aktiv","Nicht aktiv"),"Maschine fehlt"))</f>
        <v/>
      </c>
      <c r="M35" s="16">
        <f>IF(OR(D35="",E35="",F35=""),"",IFERROR(IF(I35="Storniert","Nicht relevant",IF(F35&lt;=E35,"Zeitraum prüfen",IF(SUMPRODUCT(($D$8:$D$107=D35)*($E$8:$E$107&lt;F35)*($F$8:$F$107&gt;E35)*($I$8:$I$107&lt;&gt;"Storniert")*(ROW($D$8:$D$107)&lt;&gt;ROW(D35)))&gt;0,"Konflikt","Frei"))),"Eingaben prüfen"))</f>
        <v/>
      </c>
      <c r="N35" s="16">
        <f>IF(OR(D35="",E35="",F35=""),"",IF(F35&lt;=E35,"Zeitraum prüfen",IFERROR(IF(AND(VLOOKUP(D35,Maschinen!$A$8:$J$107,7,FALSE)=0,VLOOKUP(D35,Maschinen!$A$8:$J$107,8,FALSE)=0),"Kein Fenster",IF(OR(VLOOKUP(D35,Maschinen!$A$8:$J$107,7,FALSE)=0,VLOOKUP(D35,Maschinen!$A$8:$J$107,8,FALSE)=0),"Fenster unvollständig",IF(AND(E35&lt;VLOOKUP(D35,Maschinen!$A$8:$J$107,8,FALSE),F35&gt;VLOOKUP(D35,Maschinen!$A$8:$J$107,7,FALSE)),"Wartungskonflikt","Frei"))),"Maschine fehlt")))</f>
        <v/>
      </c>
      <c r="O35" s="3">
        <f>IF(COUNTA(A35:I35)=0,"",IFERROR(IF(OR(A35="",B35="",C35="",D35="",E35="",F35="",H35="",I35=""),"Pflichtangaben fehlen",IF(F35&lt;=E35,"Zeitraum prüfen",IF(L35&lt;&gt;"Aktiv",L35,IF(M35="Konflikt","Konflikt klären",IF(N35="Wartungskonflikt","Wartungskonflikt",IF(N35="Fenster unvollständig","Wartungsfenster prüfen",IF(AND(K35&lt;&gt;"",J35&gt;K35),"Tageskapazität prüfen","Planbar"))))))),"Eingaben prüfen"))</f>
        <v/>
      </c>
    </row>
    <row r="36">
      <c r="A36" s="20" t="n"/>
      <c r="B36" s="20" t="n"/>
      <c r="C36" s="20" t="n"/>
      <c r="D36" s="21" t="n"/>
      <c r="E36" s="28" t="n"/>
      <c r="F36" s="28" t="n"/>
      <c r="G36" s="29" t="n"/>
      <c r="H36" s="20" t="n"/>
      <c r="I36" s="21" t="n"/>
      <c r="J36" s="15">
        <f>IF(OR(E36="",F36=""),"",IFERROR((F36-E36)*24,""))</f>
        <v/>
      </c>
      <c r="K36" s="15">
        <f>IF(D36="","",IFERROR(VLOOKUP(D36,Maschinen!$A$8:$J$107,6,FALSE),""))</f>
        <v/>
      </c>
      <c r="L36" s="13">
        <f>IF(D36="","",IFERROR(IF(VLOOKUP(D36,Maschinen!$A$8:$J$107,5,FALSE)="Ja","Aktiv","Nicht aktiv"),"Maschine fehlt"))</f>
        <v/>
      </c>
      <c r="M36" s="13">
        <f>IF(OR(D36="",E36="",F36=""),"",IFERROR(IF(I36="Storniert","Nicht relevant",IF(F36&lt;=E36,"Zeitraum prüfen",IF(SUMPRODUCT(($D$8:$D$107=D36)*($E$8:$E$107&lt;F36)*($F$8:$F$107&gt;E36)*($I$8:$I$107&lt;&gt;"Storniert")*(ROW($D$8:$D$107)&lt;&gt;ROW(D36)))&gt;0,"Konflikt","Frei"))),"Eingaben prüfen"))</f>
        <v/>
      </c>
      <c r="N36" s="13">
        <f>IF(OR(D36="",E36="",F36=""),"",IF(F36&lt;=E36,"Zeitraum prüfen",IFERROR(IF(AND(VLOOKUP(D36,Maschinen!$A$8:$J$107,7,FALSE)=0,VLOOKUP(D36,Maschinen!$A$8:$J$107,8,FALSE)=0),"Kein Fenster",IF(OR(VLOOKUP(D36,Maschinen!$A$8:$J$107,7,FALSE)=0,VLOOKUP(D36,Maschinen!$A$8:$J$107,8,FALSE)=0),"Fenster unvollständig",IF(AND(E36&lt;VLOOKUP(D36,Maschinen!$A$8:$J$107,8,FALSE),F36&gt;VLOOKUP(D36,Maschinen!$A$8:$J$107,7,FALSE)),"Wartungskonflikt","Frei"))),"Maschine fehlt")))</f>
        <v/>
      </c>
      <c r="O36" s="24">
        <f>IF(COUNTA(A36:I36)=0,"",IFERROR(IF(OR(A36="",B36="",C36="",D36="",E36="",F36="",H36="",I36=""),"Pflichtangaben fehlen",IF(F36&lt;=E36,"Zeitraum prüfen",IF(L36&lt;&gt;"Aktiv",L36,IF(M36="Konflikt","Konflikt klären",IF(N36="Wartungskonflikt","Wartungskonflikt",IF(N36="Fenster unvollständig","Wartungsfenster prüfen",IF(AND(K36&lt;&gt;"",J36&gt;K36),"Tageskapazität prüfen","Planbar"))))))),"Eingaben prüfen"))</f>
        <v/>
      </c>
    </row>
    <row r="37">
      <c r="A37" s="20" t="n"/>
      <c r="B37" s="20" t="n"/>
      <c r="C37" s="20" t="n"/>
      <c r="D37" s="21" t="n"/>
      <c r="E37" s="28" t="n"/>
      <c r="F37" s="28" t="n"/>
      <c r="G37" s="29" t="n"/>
      <c r="H37" s="20" t="n"/>
      <c r="I37" s="21" t="n"/>
      <c r="J37" s="18">
        <f>IF(OR(E37="",F37=""),"",IFERROR((F37-E37)*24,""))</f>
        <v/>
      </c>
      <c r="K37" s="18">
        <f>IF(D37="","",IFERROR(VLOOKUP(D37,Maschinen!$A$8:$J$107,6,FALSE),""))</f>
        <v/>
      </c>
      <c r="L37" s="16">
        <f>IF(D37="","",IFERROR(IF(VLOOKUP(D37,Maschinen!$A$8:$J$107,5,FALSE)="Ja","Aktiv","Nicht aktiv"),"Maschine fehlt"))</f>
        <v/>
      </c>
      <c r="M37" s="16">
        <f>IF(OR(D37="",E37="",F37=""),"",IFERROR(IF(I37="Storniert","Nicht relevant",IF(F37&lt;=E37,"Zeitraum prüfen",IF(SUMPRODUCT(($D$8:$D$107=D37)*($E$8:$E$107&lt;F37)*($F$8:$F$107&gt;E37)*($I$8:$I$107&lt;&gt;"Storniert")*(ROW($D$8:$D$107)&lt;&gt;ROW(D37)))&gt;0,"Konflikt","Frei"))),"Eingaben prüfen"))</f>
        <v/>
      </c>
      <c r="N37" s="16">
        <f>IF(OR(D37="",E37="",F37=""),"",IF(F37&lt;=E37,"Zeitraum prüfen",IFERROR(IF(AND(VLOOKUP(D37,Maschinen!$A$8:$J$107,7,FALSE)=0,VLOOKUP(D37,Maschinen!$A$8:$J$107,8,FALSE)=0),"Kein Fenster",IF(OR(VLOOKUP(D37,Maschinen!$A$8:$J$107,7,FALSE)=0,VLOOKUP(D37,Maschinen!$A$8:$J$107,8,FALSE)=0),"Fenster unvollständig",IF(AND(E37&lt;VLOOKUP(D37,Maschinen!$A$8:$J$107,8,FALSE),F37&gt;VLOOKUP(D37,Maschinen!$A$8:$J$107,7,FALSE)),"Wartungskonflikt","Frei"))),"Maschine fehlt")))</f>
        <v/>
      </c>
      <c r="O37" s="3">
        <f>IF(COUNTA(A37:I37)=0,"",IFERROR(IF(OR(A37="",B37="",C37="",D37="",E37="",F37="",H37="",I37=""),"Pflichtangaben fehlen",IF(F37&lt;=E37,"Zeitraum prüfen",IF(L37&lt;&gt;"Aktiv",L37,IF(M37="Konflikt","Konflikt klären",IF(N37="Wartungskonflikt","Wartungskonflikt",IF(N37="Fenster unvollständig","Wartungsfenster prüfen",IF(AND(K37&lt;&gt;"",J37&gt;K37),"Tageskapazität prüfen","Planbar"))))))),"Eingaben prüfen"))</f>
        <v/>
      </c>
    </row>
    <row r="38">
      <c r="A38" s="20" t="n"/>
      <c r="B38" s="20" t="n"/>
      <c r="C38" s="20" t="n"/>
      <c r="D38" s="21" t="n"/>
      <c r="E38" s="28" t="n"/>
      <c r="F38" s="28" t="n"/>
      <c r="G38" s="29" t="n"/>
      <c r="H38" s="20" t="n"/>
      <c r="I38" s="21" t="n"/>
      <c r="J38" s="15">
        <f>IF(OR(E38="",F38=""),"",IFERROR((F38-E38)*24,""))</f>
        <v/>
      </c>
      <c r="K38" s="15">
        <f>IF(D38="","",IFERROR(VLOOKUP(D38,Maschinen!$A$8:$J$107,6,FALSE),""))</f>
        <v/>
      </c>
      <c r="L38" s="13">
        <f>IF(D38="","",IFERROR(IF(VLOOKUP(D38,Maschinen!$A$8:$J$107,5,FALSE)="Ja","Aktiv","Nicht aktiv"),"Maschine fehlt"))</f>
        <v/>
      </c>
      <c r="M38" s="13">
        <f>IF(OR(D38="",E38="",F38=""),"",IFERROR(IF(I38="Storniert","Nicht relevant",IF(F38&lt;=E38,"Zeitraum prüfen",IF(SUMPRODUCT(($D$8:$D$107=D38)*($E$8:$E$107&lt;F38)*($F$8:$F$107&gt;E38)*($I$8:$I$107&lt;&gt;"Storniert")*(ROW($D$8:$D$107)&lt;&gt;ROW(D38)))&gt;0,"Konflikt","Frei"))),"Eingaben prüfen"))</f>
        <v/>
      </c>
      <c r="N38" s="13">
        <f>IF(OR(D38="",E38="",F38=""),"",IF(F38&lt;=E38,"Zeitraum prüfen",IFERROR(IF(AND(VLOOKUP(D38,Maschinen!$A$8:$J$107,7,FALSE)=0,VLOOKUP(D38,Maschinen!$A$8:$J$107,8,FALSE)=0),"Kein Fenster",IF(OR(VLOOKUP(D38,Maschinen!$A$8:$J$107,7,FALSE)=0,VLOOKUP(D38,Maschinen!$A$8:$J$107,8,FALSE)=0),"Fenster unvollständig",IF(AND(E38&lt;VLOOKUP(D38,Maschinen!$A$8:$J$107,8,FALSE),F38&gt;VLOOKUP(D38,Maschinen!$A$8:$J$107,7,FALSE)),"Wartungskonflikt","Frei"))),"Maschine fehlt")))</f>
        <v/>
      </c>
      <c r="O38" s="24">
        <f>IF(COUNTA(A38:I38)=0,"",IFERROR(IF(OR(A38="",B38="",C38="",D38="",E38="",F38="",H38="",I38=""),"Pflichtangaben fehlen",IF(F38&lt;=E38,"Zeitraum prüfen",IF(L38&lt;&gt;"Aktiv",L38,IF(M38="Konflikt","Konflikt klären",IF(N38="Wartungskonflikt","Wartungskonflikt",IF(N38="Fenster unvollständig","Wartungsfenster prüfen",IF(AND(K38&lt;&gt;"",J38&gt;K38),"Tageskapazität prüfen","Planbar"))))))),"Eingaben prüfen"))</f>
        <v/>
      </c>
    </row>
    <row r="39">
      <c r="A39" s="20" t="n"/>
      <c r="B39" s="20" t="n"/>
      <c r="C39" s="20" t="n"/>
      <c r="D39" s="21" t="n"/>
      <c r="E39" s="28" t="n"/>
      <c r="F39" s="28" t="n"/>
      <c r="G39" s="29" t="n"/>
      <c r="H39" s="20" t="n"/>
      <c r="I39" s="21" t="n"/>
      <c r="J39" s="18">
        <f>IF(OR(E39="",F39=""),"",IFERROR((F39-E39)*24,""))</f>
        <v/>
      </c>
      <c r="K39" s="18">
        <f>IF(D39="","",IFERROR(VLOOKUP(D39,Maschinen!$A$8:$J$107,6,FALSE),""))</f>
        <v/>
      </c>
      <c r="L39" s="16">
        <f>IF(D39="","",IFERROR(IF(VLOOKUP(D39,Maschinen!$A$8:$J$107,5,FALSE)="Ja","Aktiv","Nicht aktiv"),"Maschine fehlt"))</f>
        <v/>
      </c>
      <c r="M39" s="16">
        <f>IF(OR(D39="",E39="",F39=""),"",IFERROR(IF(I39="Storniert","Nicht relevant",IF(F39&lt;=E39,"Zeitraum prüfen",IF(SUMPRODUCT(($D$8:$D$107=D39)*($E$8:$E$107&lt;F39)*($F$8:$F$107&gt;E39)*($I$8:$I$107&lt;&gt;"Storniert")*(ROW($D$8:$D$107)&lt;&gt;ROW(D39)))&gt;0,"Konflikt","Frei"))),"Eingaben prüfen"))</f>
        <v/>
      </c>
      <c r="N39" s="16">
        <f>IF(OR(D39="",E39="",F39=""),"",IF(F39&lt;=E39,"Zeitraum prüfen",IFERROR(IF(AND(VLOOKUP(D39,Maschinen!$A$8:$J$107,7,FALSE)=0,VLOOKUP(D39,Maschinen!$A$8:$J$107,8,FALSE)=0),"Kein Fenster",IF(OR(VLOOKUP(D39,Maschinen!$A$8:$J$107,7,FALSE)=0,VLOOKUP(D39,Maschinen!$A$8:$J$107,8,FALSE)=0),"Fenster unvollständig",IF(AND(E39&lt;VLOOKUP(D39,Maschinen!$A$8:$J$107,8,FALSE),F39&gt;VLOOKUP(D39,Maschinen!$A$8:$J$107,7,FALSE)),"Wartungskonflikt","Frei"))),"Maschine fehlt")))</f>
        <v/>
      </c>
      <c r="O39" s="3">
        <f>IF(COUNTA(A39:I39)=0,"",IFERROR(IF(OR(A39="",B39="",C39="",D39="",E39="",F39="",H39="",I39=""),"Pflichtangaben fehlen",IF(F39&lt;=E39,"Zeitraum prüfen",IF(L39&lt;&gt;"Aktiv",L39,IF(M39="Konflikt","Konflikt klären",IF(N39="Wartungskonflikt","Wartungskonflikt",IF(N39="Fenster unvollständig","Wartungsfenster prüfen",IF(AND(K39&lt;&gt;"",J39&gt;K39),"Tageskapazität prüfen","Planbar"))))))),"Eingaben prüfen"))</f>
        <v/>
      </c>
    </row>
    <row r="40">
      <c r="A40" s="20" t="n"/>
      <c r="B40" s="20" t="n"/>
      <c r="C40" s="20" t="n"/>
      <c r="D40" s="21" t="n"/>
      <c r="E40" s="28" t="n"/>
      <c r="F40" s="28" t="n"/>
      <c r="G40" s="29" t="n"/>
      <c r="H40" s="20" t="n"/>
      <c r="I40" s="21" t="n"/>
      <c r="J40" s="15">
        <f>IF(OR(E40="",F40=""),"",IFERROR((F40-E40)*24,""))</f>
        <v/>
      </c>
      <c r="K40" s="15">
        <f>IF(D40="","",IFERROR(VLOOKUP(D40,Maschinen!$A$8:$J$107,6,FALSE),""))</f>
        <v/>
      </c>
      <c r="L40" s="13">
        <f>IF(D40="","",IFERROR(IF(VLOOKUP(D40,Maschinen!$A$8:$J$107,5,FALSE)="Ja","Aktiv","Nicht aktiv"),"Maschine fehlt"))</f>
        <v/>
      </c>
      <c r="M40" s="13">
        <f>IF(OR(D40="",E40="",F40=""),"",IFERROR(IF(I40="Storniert","Nicht relevant",IF(F40&lt;=E40,"Zeitraum prüfen",IF(SUMPRODUCT(($D$8:$D$107=D40)*($E$8:$E$107&lt;F40)*($F$8:$F$107&gt;E40)*($I$8:$I$107&lt;&gt;"Storniert")*(ROW($D$8:$D$107)&lt;&gt;ROW(D40)))&gt;0,"Konflikt","Frei"))),"Eingaben prüfen"))</f>
        <v/>
      </c>
      <c r="N40" s="13">
        <f>IF(OR(D40="",E40="",F40=""),"",IF(F40&lt;=E40,"Zeitraum prüfen",IFERROR(IF(AND(VLOOKUP(D40,Maschinen!$A$8:$J$107,7,FALSE)=0,VLOOKUP(D40,Maschinen!$A$8:$J$107,8,FALSE)=0),"Kein Fenster",IF(OR(VLOOKUP(D40,Maschinen!$A$8:$J$107,7,FALSE)=0,VLOOKUP(D40,Maschinen!$A$8:$J$107,8,FALSE)=0),"Fenster unvollständig",IF(AND(E40&lt;VLOOKUP(D40,Maschinen!$A$8:$J$107,8,FALSE),F40&gt;VLOOKUP(D40,Maschinen!$A$8:$J$107,7,FALSE)),"Wartungskonflikt","Frei"))),"Maschine fehlt")))</f>
        <v/>
      </c>
      <c r="O40" s="24">
        <f>IF(COUNTA(A40:I40)=0,"",IFERROR(IF(OR(A40="",B40="",C40="",D40="",E40="",F40="",H40="",I40=""),"Pflichtangaben fehlen",IF(F40&lt;=E40,"Zeitraum prüfen",IF(L40&lt;&gt;"Aktiv",L40,IF(M40="Konflikt","Konflikt klären",IF(N40="Wartungskonflikt","Wartungskonflikt",IF(N40="Fenster unvollständig","Wartungsfenster prüfen",IF(AND(K40&lt;&gt;"",J40&gt;K40),"Tageskapazität prüfen","Planbar"))))))),"Eingaben prüfen"))</f>
        <v/>
      </c>
    </row>
    <row r="41">
      <c r="A41" s="20" t="n"/>
      <c r="B41" s="20" t="n"/>
      <c r="C41" s="20" t="n"/>
      <c r="D41" s="21" t="n"/>
      <c r="E41" s="28" t="n"/>
      <c r="F41" s="28" t="n"/>
      <c r="G41" s="29" t="n"/>
      <c r="H41" s="20" t="n"/>
      <c r="I41" s="21" t="n"/>
      <c r="J41" s="18">
        <f>IF(OR(E41="",F41=""),"",IFERROR((F41-E41)*24,""))</f>
        <v/>
      </c>
      <c r="K41" s="18">
        <f>IF(D41="","",IFERROR(VLOOKUP(D41,Maschinen!$A$8:$J$107,6,FALSE),""))</f>
        <v/>
      </c>
      <c r="L41" s="16">
        <f>IF(D41="","",IFERROR(IF(VLOOKUP(D41,Maschinen!$A$8:$J$107,5,FALSE)="Ja","Aktiv","Nicht aktiv"),"Maschine fehlt"))</f>
        <v/>
      </c>
      <c r="M41" s="16">
        <f>IF(OR(D41="",E41="",F41=""),"",IFERROR(IF(I41="Storniert","Nicht relevant",IF(F41&lt;=E41,"Zeitraum prüfen",IF(SUMPRODUCT(($D$8:$D$107=D41)*($E$8:$E$107&lt;F41)*($F$8:$F$107&gt;E41)*($I$8:$I$107&lt;&gt;"Storniert")*(ROW($D$8:$D$107)&lt;&gt;ROW(D41)))&gt;0,"Konflikt","Frei"))),"Eingaben prüfen"))</f>
        <v/>
      </c>
      <c r="N41" s="16">
        <f>IF(OR(D41="",E41="",F41=""),"",IF(F41&lt;=E41,"Zeitraum prüfen",IFERROR(IF(AND(VLOOKUP(D41,Maschinen!$A$8:$J$107,7,FALSE)=0,VLOOKUP(D41,Maschinen!$A$8:$J$107,8,FALSE)=0),"Kein Fenster",IF(OR(VLOOKUP(D41,Maschinen!$A$8:$J$107,7,FALSE)=0,VLOOKUP(D41,Maschinen!$A$8:$J$107,8,FALSE)=0),"Fenster unvollständig",IF(AND(E41&lt;VLOOKUP(D41,Maschinen!$A$8:$J$107,8,FALSE),F41&gt;VLOOKUP(D41,Maschinen!$A$8:$J$107,7,FALSE)),"Wartungskonflikt","Frei"))),"Maschine fehlt")))</f>
        <v/>
      </c>
      <c r="O41" s="3">
        <f>IF(COUNTA(A41:I41)=0,"",IFERROR(IF(OR(A41="",B41="",C41="",D41="",E41="",F41="",H41="",I41=""),"Pflichtangaben fehlen",IF(F41&lt;=E41,"Zeitraum prüfen",IF(L41&lt;&gt;"Aktiv",L41,IF(M41="Konflikt","Konflikt klären",IF(N41="Wartungskonflikt","Wartungskonflikt",IF(N41="Fenster unvollständig","Wartungsfenster prüfen",IF(AND(K41&lt;&gt;"",J41&gt;K41),"Tageskapazität prüfen","Planbar"))))))),"Eingaben prüfen"))</f>
        <v/>
      </c>
    </row>
    <row r="42">
      <c r="A42" s="20" t="n"/>
      <c r="B42" s="20" t="n"/>
      <c r="C42" s="20" t="n"/>
      <c r="D42" s="21" t="n"/>
      <c r="E42" s="28" t="n"/>
      <c r="F42" s="28" t="n"/>
      <c r="G42" s="29" t="n"/>
      <c r="H42" s="20" t="n"/>
      <c r="I42" s="21" t="n"/>
      <c r="J42" s="15">
        <f>IF(OR(E42="",F42=""),"",IFERROR((F42-E42)*24,""))</f>
        <v/>
      </c>
      <c r="K42" s="15">
        <f>IF(D42="","",IFERROR(VLOOKUP(D42,Maschinen!$A$8:$J$107,6,FALSE),""))</f>
        <v/>
      </c>
      <c r="L42" s="13">
        <f>IF(D42="","",IFERROR(IF(VLOOKUP(D42,Maschinen!$A$8:$J$107,5,FALSE)="Ja","Aktiv","Nicht aktiv"),"Maschine fehlt"))</f>
        <v/>
      </c>
      <c r="M42" s="13">
        <f>IF(OR(D42="",E42="",F42=""),"",IFERROR(IF(I42="Storniert","Nicht relevant",IF(F42&lt;=E42,"Zeitraum prüfen",IF(SUMPRODUCT(($D$8:$D$107=D42)*($E$8:$E$107&lt;F42)*($F$8:$F$107&gt;E42)*($I$8:$I$107&lt;&gt;"Storniert")*(ROW($D$8:$D$107)&lt;&gt;ROW(D42)))&gt;0,"Konflikt","Frei"))),"Eingaben prüfen"))</f>
        <v/>
      </c>
      <c r="N42" s="13">
        <f>IF(OR(D42="",E42="",F42=""),"",IF(F42&lt;=E42,"Zeitraum prüfen",IFERROR(IF(AND(VLOOKUP(D42,Maschinen!$A$8:$J$107,7,FALSE)=0,VLOOKUP(D42,Maschinen!$A$8:$J$107,8,FALSE)=0),"Kein Fenster",IF(OR(VLOOKUP(D42,Maschinen!$A$8:$J$107,7,FALSE)=0,VLOOKUP(D42,Maschinen!$A$8:$J$107,8,FALSE)=0),"Fenster unvollständig",IF(AND(E42&lt;VLOOKUP(D42,Maschinen!$A$8:$J$107,8,FALSE),F42&gt;VLOOKUP(D42,Maschinen!$A$8:$J$107,7,FALSE)),"Wartungskonflikt","Frei"))),"Maschine fehlt")))</f>
        <v/>
      </c>
      <c r="O42" s="24">
        <f>IF(COUNTA(A42:I42)=0,"",IFERROR(IF(OR(A42="",B42="",C42="",D42="",E42="",F42="",H42="",I42=""),"Pflichtangaben fehlen",IF(F42&lt;=E42,"Zeitraum prüfen",IF(L42&lt;&gt;"Aktiv",L42,IF(M42="Konflikt","Konflikt klären",IF(N42="Wartungskonflikt","Wartungskonflikt",IF(N42="Fenster unvollständig","Wartungsfenster prüfen",IF(AND(K42&lt;&gt;"",J42&gt;K42),"Tageskapazität prüfen","Planbar"))))))),"Eingaben prüfen"))</f>
        <v/>
      </c>
    </row>
    <row r="43">
      <c r="A43" s="20" t="n"/>
      <c r="B43" s="20" t="n"/>
      <c r="C43" s="20" t="n"/>
      <c r="D43" s="21" t="n"/>
      <c r="E43" s="28" t="n"/>
      <c r="F43" s="28" t="n"/>
      <c r="G43" s="29" t="n"/>
      <c r="H43" s="20" t="n"/>
      <c r="I43" s="21" t="n"/>
      <c r="J43" s="18">
        <f>IF(OR(E43="",F43=""),"",IFERROR((F43-E43)*24,""))</f>
        <v/>
      </c>
      <c r="K43" s="18">
        <f>IF(D43="","",IFERROR(VLOOKUP(D43,Maschinen!$A$8:$J$107,6,FALSE),""))</f>
        <v/>
      </c>
      <c r="L43" s="16">
        <f>IF(D43="","",IFERROR(IF(VLOOKUP(D43,Maschinen!$A$8:$J$107,5,FALSE)="Ja","Aktiv","Nicht aktiv"),"Maschine fehlt"))</f>
        <v/>
      </c>
      <c r="M43" s="16">
        <f>IF(OR(D43="",E43="",F43=""),"",IFERROR(IF(I43="Storniert","Nicht relevant",IF(F43&lt;=E43,"Zeitraum prüfen",IF(SUMPRODUCT(($D$8:$D$107=D43)*($E$8:$E$107&lt;F43)*($F$8:$F$107&gt;E43)*($I$8:$I$107&lt;&gt;"Storniert")*(ROW($D$8:$D$107)&lt;&gt;ROW(D43)))&gt;0,"Konflikt","Frei"))),"Eingaben prüfen"))</f>
        <v/>
      </c>
      <c r="N43" s="16">
        <f>IF(OR(D43="",E43="",F43=""),"",IF(F43&lt;=E43,"Zeitraum prüfen",IFERROR(IF(AND(VLOOKUP(D43,Maschinen!$A$8:$J$107,7,FALSE)=0,VLOOKUP(D43,Maschinen!$A$8:$J$107,8,FALSE)=0),"Kein Fenster",IF(OR(VLOOKUP(D43,Maschinen!$A$8:$J$107,7,FALSE)=0,VLOOKUP(D43,Maschinen!$A$8:$J$107,8,FALSE)=0),"Fenster unvollständig",IF(AND(E43&lt;VLOOKUP(D43,Maschinen!$A$8:$J$107,8,FALSE),F43&gt;VLOOKUP(D43,Maschinen!$A$8:$J$107,7,FALSE)),"Wartungskonflikt","Frei"))),"Maschine fehlt")))</f>
        <v/>
      </c>
      <c r="O43" s="3">
        <f>IF(COUNTA(A43:I43)=0,"",IFERROR(IF(OR(A43="",B43="",C43="",D43="",E43="",F43="",H43="",I43=""),"Pflichtangaben fehlen",IF(F43&lt;=E43,"Zeitraum prüfen",IF(L43&lt;&gt;"Aktiv",L43,IF(M43="Konflikt","Konflikt klären",IF(N43="Wartungskonflikt","Wartungskonflikt",IF(N43="Fenster unvollständig","Wartungsfenster prüfen",IF(AND(K43&lt;&gt;"",J43&gt;K43),"Tageskapazität prüfen","Planbar"))))))),"Eingaben prüfen"))</f>
        <v/>
      </c>
    </row>
    <row r="44">
      <c r="A44" s="20" t="n"/>
      <c r="B44" s="20" t="n"/>
      <c r="C44" s="20" t="n"/>
      <c r="D44" s="21" t="n"/>
      <c r="E44" s="28" t="n"/>
      <c r="F44" s="28" t="n"/>
      <c r="G44" s="29" t="n"/>
      <c r="H44" s="20" t="n"/>
      <c r="I44" s="21" t="n"/>
      <c r="J44" s="15">
        <f>IF(OR(E44="",F44=""),"",IFERROR((F44-E44)*24,""))</f>
        <v/>
      </c>
      <c r="K44" s="15">
        <f>IF(D44="","",IFERROR(VLOOKUP(D44,Maschinen!$A$8:$J$107,6,FALSE),""))</f>
        <v/>
      </c>
      <c r="L44" s="13">
        <f>IF(D44="","",IFERROR(IF(VLOOKUP(D44,Maschinen!$A$8:$J$107,5,FALSE)="Ja","Aktiv","Nicht aktiv"),"Maschine fehlt"))</f>
        <v/>
      </c>
      <c r="M44" s="13">
        <f>IF(OR(D44="",E44="",F44=""),"",IFERROR(IF(I44="Storniert","Nicht relevant",IF(F44&lt;=E44,"Zeitraum prüfen",IF(SUMPRODUCT(($D$8:$D$107=D44)*($E$8:$E$107&lt;F44)*($F$8:$F$107&gt;E44)*($I$8:$I$107&lt;&gt;"Storniert")*(ROW($D$8:$D$107)&lt;&gt;ROW(D44)))&gt;0,"Konflikt","Frei"))),"Eingaben prüfen"))</f>
        <v/>
      </c>
      <c r="N44" s="13">
        <f>IF(OR(D44="",E44="",F44=""),"",IF(F44&lt;=E44,"Zeitraum prüfen",IFERROR(IF(AND(VLOOKUP(D44,Maschinen!$A$8:$J$107,7,FALSE)=0,VLOOKUP(D44,Maschinen!$A$8:$J$107,8,FALSE)=0),"Kein Fenster",IF(OR(VLOOKUP(D44,Maschinen!$A$8:$J$107,7,FALSE)=0,VLOOKUP(D44,Maschinen!$A$8:$J$107,8,FALSE)=0),"Fenster unvollständig",IF(AND(E44&lt;VLOOKUP(D44,Maschinen!$A$8:$J$107,8,FALSE),F44&gt;VLOOKUP(D44,Maschinen!$A$8:$J$107,7,FALSE)),"Wartungskonflikt","Frei"))),"Maschine fehlt")))</f>
        <v/>
      </c>
      <c r="O44" s="24">
        <f>IF(COUNTA(A44:I44)=0,"",IFERROR(IF(OR(A44="",B44="",C44="",D44="",E44="",F44="",H44="",I44=""),"Pflichtangaben fehlen",IF(F44&lt;=E44,"Zeitraum prüfen",IF(L44&lt;&gt;"Aktiv",L44,IF(M44="Konflikt","Konflikt klären",IF(N44="Wartungskonflikt","Wartungskonflikt",IF(N44="Fenster unvollständig","Wartungsfenster prüfen",IF(AND(K44&lt;&gt;"",J44&gt;K44),"Tageskapazität prüfen","Planbar"))))))),"Eingaben prüfen"))</f>
        <v/>
      </c>
    </row>
    <row r="45">
      <c r="A45" s="20" t="n"/>
      <c r="B45" s="20" t="n"/>
      <c r="C45" s="20" t="n"/>
      <c r="D45" s="21" t="n"/>
      <c r="E45" s="28" t="n"/>
      <c r="F45" s="28" t="n"/>
      <c r="G45" s="29" t="n"/>
      <c r="H45" s="20" t="n"/>
      <c r="I45" s="21" t="n"/>
      <c r="J45" s="18">
        <f>IF(OR(E45="",F45=""),"",IFERROR((F45-E45)*24,""))</f>
        <v/>
      </c>
      <c r="K45" s="18">
        <f>IF(D45="","",IFERROR(VLOOKUP(D45,Maschinen!$A$8:$J$107,6,FALSE),""))</f>
        <v/>
      </c>
      <c r="L45" s="16">
        <f>IF(D45="","",IFERROR(IF(VLOOKUP(D45,Maschinen!$A$8:$J$107,5,FALSE)="Ja","Aktiv","Nicht aktiv"),"Maschine fehlt"))</f>
        <v/>
      </c>
      <c r="M45" s="16">
        <f>IF(OR(D45="",E45="",F45=""),"",IFERROR(IF(I45="Storniert","Nicht relevant",IF(F45&lt;=E45,"Zeitraum prüfen",IF(SUMPRODUCT(($D$8:$D$107=D45)*($E$8:$E$107&lt;F45)*($F$8:$F$107&gt;E45)*($I$8:$I$107&lt;&gt;"Storniert")*(ROW($D$8:$D$107)&lt;&gt;ROW(D45)))&gt;0,"Konflikt","Frei"))),"Eingaben prüfen"))</f>
        <v/>
      </c>
      <c r="N45" s="16">
        <f>IF(OR(D45="",E45="",F45=""),"",IF(F45&lt;=E45,"Zeitraum prüfen",IFERROR(IF(AND(VLOOKUP(D45,Maschinen!$A$8:$J$107,7,FALSE)=0,VLOOKUP(D45,Maschinen!$A$8:$J$107,8,FALSE)=0),"Kein Fenster",IF(OR(VLOOKUP(D45,Maschinen!$A$8:$J$107,7,FALSE)=0,VLOOKUP(D45,Maschinen!$A$8:$J$107,8,FALSE)=0),"Fenster unvollständig",IF(AND(E45&lt;VLOOKUP(D45,Maschinen!$A$8:$J$107,8,FALSE),F45&gt;VLOOKUP(D45,Maschinen!$A$8:$J$107,7,FALSE)),"Wartungskonflikt","Frei"))),"Maschine fehlt")))</f>
        <v/>
      </c>
      <c r="O45" s="3">
        <f>IF(COUNTA(A45:I45)=0,"",IFERROR(IF(OR(A45="",B45="",C45="",D45="",E45="",F45="",H45="",I45=""),"Pflichtangaben fehlen",IF(F45&lt;=E45,"Zeitraum prüfen",IF(L45&lt;&gt;"Aktiv",L45,IF(M45="Konflikt","Konflikt klären",IF(N45="Wartungskonflikt","Wartungskonflikt",IF(N45="Fenster unvollständig","Wartungsfenster prüfen",IF(AND(K45&lt;&gt;"",J45&gt;K45),"Tageskapazität prüfen","Planbar"))))))),"Eingaben prüfen"))</f>
        <v/>
      </c>
    </row>
    <row r="46">
      <c r="A46" s="20" t="n"/>
      <c r="B46" s="20" t="n"/>
      <c r="C46" s="20" t="n"/>
      <c r="D46" s="21" t="n"/>
      <c r="E46" s="28" t="n"/>
      <c r="F46" s="28" t="n"/>
      <c r="G46" s="29" t="n"/>
      <c r="H46" s="20" t="n"/>
      <c r="I46" s="21" t="n"/>
      <c r="J46" s="15">
        <f>IF(OR(E46="",F46=""),"",IFERROR((F46-E46)*24,""))</f>
        <v/>
      </c>
      <c r="K46" s="15">
        <f>IF(D46="","",IFERROR(VLOOKUP(D46,Maschinen!$A$8:$J$107,6,FALSE),""))</f>
        <v/>
      </c>
      <c r="L46" s="13">
        <f>IF(D46="","",IFERROR(IF(VLOOKUP(D46,Maschinen!$A$8:$J$107,5,FALSE)="Ja","Aktiv","Nicht aktiv"),"Maschine fehlt"))</f>
        <v/>
      </c>
      <c r="M46" s="13">
        <f>IF(OR(D46="",E46="",F46=""),"",IFERROR(IF(I46="Storniert","Nicht relevant",IF(F46&lt;=E46,"Zeitraum prüfen",IF(SUMPRODUCT(($D$8:$D$107=D46)*($E$8:$E$107&lt;F46)*($F$8:$F$107&gt;E46)*($I$8:$I$107&lt;&gt;"Storniert")*(ROW($D$8:$D$107)&lt;&gt;ROW(D46)))&gt;0,"Konflikt","Frei"))),"Eingaben prüfen"))</f>
        <v/>
      </c>
      <c r="N46" s="13">
        <f>IF(OR(D46="",E46="",F46=""),"",IF(F46&lt;=E46,"Zeitraum prüfen",IFERROR(IF(AND(VLOOKUP(D46,Maschinen!$A$8:$J$107,7,FALSE)=0,VLOOKUP(D46,Maschinen!$A$8:$J$107,8,FALSE)=0),"Kein Fenster",IF(OR(VLOOKUP(D46,Maschinen!$A$8:$J$107,7,FALSE)=0,VLOOKUP(D46,Maschinen!$A$8:$J$107,8,FALSE)=0),"Fenster unvollständig",IF(AND(E46&lt;VLOOKUP(D46,Maschinen!$A$8:$J$107,8,FALSE),F46&gt;VLOOKUP(D46,Maschinen!$A$8:$J$107,7,FALSE)),"Wartungskonflikt","Frei"))),"Maschine fehlt")))</f>
        <v/>
      </c>
      <c r="O46" s="24">
        <f>IF(COUNTA(A46:I46)=0,"",IFERROR(IF(OR(A46="",B46="",C46="",D46="",E46="",F46="",H46="",I46=""),"Pflichtangaben fehlen",IF(F46&lt;=E46,"Zeitraum prüfen",IF(L46&lt;&gt;"Aktiv",L46,IF(M46="Konflikt","Konflikt klären",IF(N46="Wartungskonflikt","Wartungskonflikt",IF(N46="Fenster unvollständig","Wartungsfenster prüfen",IF(AND(K46&lt;&gt;"",J46&gt;K46),"Tageskapazität prüfen","Planbar"))))))),"Eingaben prüfen"))</f>
        <v/>
      </c>
    </row>
    <row r="47">
      <c r="A47" s="20" t="n"/>
      <c r="B47" s="20" t="n"/>
      <c r="C47" s="20" t="n"/>
      <c r="D47" s="21" t="n"/>
      <c r="E47" s="28" t="n"/>
      <c r="F47" s="28" t="n"/>
      <c r="G47" s="29" t="n"/>
      <c r="H47" s="20" t="n"/>
      <c r="I47" s="21" t="n"/>
      <c r="J47" s="18">
        <f>IF(OR(E47="",F47=""),"",IFERROR((F47-E47)*24,""))</f>
        <v/>
      </c>
      <c r="K47" s="18">
        <f>IF(D47="","",IFERROR(VLOOKUP(D47,Maschinen!$A$8:$J$107,6,FALSE),""))</f>
        <v/>
      </c>
      <c r="L47" s="16">
        <f>IF(D47="","",IFERROR(IF(VLOOKUP(D47,Maschinen!$A$8:$J$107,5,FALSE)="Ja","Aktiv","Nicht aktiv"),"Maschine fehlt"))</f>
        <v/>
      </c>
      <c r="M47" s="16">
        <f>IF(OR(D47="",E47="",F47=""),"",IFERROR(IF(I47="Storniert","Nicht relevant",IF(F47&lt;=E47,"Zeitraum prüfen",IF(SUMPRODUCT(($D$8:$D$107=D47)*($E$8:$E$107&lt;F47)*($F$8:$F$107&gt;E47)*($I$8:$I$107&lt;&gt;"Storniert")*(ROW($D$8:$D$107)&lt;&gt;ROW(D47)))&gt;0,"Konflikt","Frei"))),"Eingaben prüfen"))</f>
        <v/>
      </c>
      <c r="N47" s="16">
        <f>IF(OR(D47="",E47="",F47=""),"",IF(F47&lt;=E47,"Zeitraum prüfen",IFERROR(IF(AND(VLOOKUP(D47,Maschinen!$A$8:$J$107,7,FALSE)=0,VLOOKUP(D47,Maschinen!$A$8:$J$107,8,FALSE)=0),"Kein Fenster",IF(OR(VLOOKUP(D47,Maschinen!$A$8:$J$107,7,FALSE)=0,VLOOKUP(D47,Maschinen!$A$8:$J$107,8,FALSE)=0),"Fenster unvollständig",IF(AND(E47&lt;VLOOKUP(D47,Maschinen!$A$8:$J$107,8,FALSE),F47&gt;VLOOKUP(D47,Maschinen!$A$8:$J$107,7,FALSE)),"Wartungskonflikt","Frei"))),"Maschine fehlt")))</f>
        <v/>
      </c>
      <c r="O47" s="3">
        <f>IF(COUNTA(A47:I47)=0,"",IFERROR(IF(OR(A47="",B47="",C47="",D47="",E47="",F47="",H47="",I47=""),"Pflichtangaben fehlen",IF(F47&lt;=E47,"Zeitraum prüfen",IF(L47&lt;&gt;"Aktiv",L47,IF(M47="Konflikt","Konflikt klären",IF(N47="Wartungskonflikt","Wartungskonflikt",IF(N47="Fenster unvollständig","Wartungsfenster prüfen",IF(AND(K47&lt;&gt;"",J47&gt;K47),"Tageskapazität prüfen","Planbar"))))))),"Eingaben prüfen"))</f>
        <v/>
      </c>
    </row>
    <row r="48">
      <c r="A48" s="20" t="n"/>
      <c r="B48" s="20" t="n"/>
      <c r="C48" s="20" t="n"/>
      <c r="D48" s="21" t="n"/>
      <c r="E48" s="28" t="n"/>
      <c r="F48" s="28" t="n"/>
      <c r="G48" s="29" t="n"/>
      <c r="H48" s="20" t="n"/>
      <c r="I48" s="21" t="n"/>
      <c r="J48" s="15">
        <f>IF(OR(E48="",F48=""),"",IFERROR((F48-E48)*24,""))</f>
        <v/>
      </c>
      <c r="K48" s="15">
        <f>IF(D48="","",IFERROR(VLOOKUP(D48,Maschinen!$A$8:$J$107,6,FALSE),""))</f>
        <v/>
      </c>
      <c r="L48" s="13">
        <f>IF(D48="","",IFERROR(IF(VLOOKUP(D48,Maschinen!$A$8:$J$107,5,FALSE)="Ja","Aktiv","Nicht aktiv"),"Maschine fehlt"))</f>
        <v/>
      </c>
      <c r="M48" s="13">
        <f>IF(OR(D48="",E48="",F48=""),"",IFERROR(IF(I48="Storniert","Nicht relevant",IF(F48&lt;=E48,"Zeitraum prüfen",IF(SUMPRODUCT(($D$8:$D$107=D48)*($E$8:$E$107&lt;F48)*($F$8:$F$107&gt;E48)*($I$8:$I$107&lt;&gt;"Storniert")*(ROW($D$8:$D$107)&lt;&gt;ROW(D48)))&gt;0,"Konflikt","Frei"))),"Eingaben prüfen"))</f>
        <v/>
      </c>
      <c r="N48" s="13">
        <f>IF(OR(D48="",E48="",F48=""),"",IF(F48&lt;=E48,"Zeitraum prüfen",IFERROR(IF(AND(VLOOKUP(D48,Maschinen!$A$8:$J$107,7,FALSE)=0,VLOOKUP(D48,Maschinen!$A$8:$J$107,8,FALSE)=0),"Kein Fenster",IF(OR(VLOOKUP(D48,Maschinen!$A$8:$J$107,7,FALSE)=0,VLOOKUP(D48,Maschinen!$A$8:$J$107,8,FALSE)=0),"Fenster unvollständig",IF(AND(E48&lt;VLOOKUP(D48,Maschinen!$A$8:$J$107,8,FALSE),F48&gt;VLOOKUP(D48,Maschinen!$A$8:$J$107,7,FALSE)),"Wartungskonflikt","Frei"))),"Maschine fehlt")))</f>
        <v/>
      </c>
      <c r="O48" s="24">
        <f>IF(COUNTA(A48:I48)=0,"",IFERROR(IF(OR(A48="",B48="",C48="",D48="",E48="",F48="",H48="",I48=""),"Pflichtangaben fehlen",IF(F48&lt;=E48,"Zeitraum prüfen",IF(L48&lt;&gt;"Aktiv",L48,IF(M48="Konflikt","Konflikt klären",IF(N48="Wartungskonflikt","Wartungskonflikt",IF(N48="Fenster unvollständig","Wartungsfenster prüfen",IF(AND(K48&lt;&gt;"",J48&gt;K48),"Tageskapazität prüfen","Planbar"))))))),"Eingaben prüfen"))</f>
        <v/>
      </c>
    </row>
    <row r="49">
      <c r="A49" s="20" t="n"/>
      <c r="B49" s="20" t="n"/>
      <c r="C49" s="20" t="n"/>
      <c r="D49" s="21" t="n"/>
      <c r="E49" s="28" t="n"/>
      <c r="F49" s="28" t="n"/>
      <c r="G49" s="29" t="n"/>
      <c r="H49" s="20" t="n"/>
      <c r="I49" s="21" t="n"/>
      <c r="J49" s="18">
        <f>IF(OR(E49="",F49=""),"",IFERROR((F49-E49)*24,""))</f>
        <v/>
      </c>
      <c r="K49" s="18">
        <f>IF(D49="","",IFERROR(VLOOKUP(D49,Maschinen!$A$8:$J$107,6,FALSE),""))</f>
        <v/>
      </c>
      <c r="L49" s="16">
        <f>IF(D49="","",IFERROR(IF(VLOOKUP(D49,Maschinen!$A$8:$J$107,5,FALSE)="Ja","Aktiv","Nicht aktiv"),"Maschine fehlt"))</f>
        <v/>
      </c>
      <c r="M49" s="16">
        <f>IF(OR(D49="",E49="",F49=""),"",IFERROR(IF(I49="Storniert","Nicht relevant",IF(F49&lt;=E49,"Zeitraum prüfen",IF(SUMPRODUCT(($D$8:$D$107=D49)*($E$8:$E$107&lt;F49)*($F$8:$F$107&gt;E49)*($I$8:$I$107&lt;&gt;"Storniert")*(ROW($D$8:$D$107)&lt;&gt;ROW(D49)))&gt;0,"Konflikt","Frei"))),"Eingaben prüfen"))</f>
        <v/>
      </c>
      <c r="N49" s="16">
        <f>IF(OR(D49="",E49="",F49=""),"",IF(F49&lt;=E49,"Zeitraum prüfen",IFERROR(IF(AND(VLOOKUP(D49,Maschinen!$A$8:$J$107,7,FALSE)=0,VLOOKUP(D49,Maschinen!$A$8:$J$107,8,FALSE)=0),"Kein Fenster",IF(OR(VLOOKUP(D49,Maschinen!$A$8:$J$107,7,FALSE)=0,VLOOKUP(D49,Maschinen!$A$8:$J$107,8,FALSE)=0),"Fenster unvollständig",IF(AND(E49&lt;VLOOKUP(D49,Maschinen!$A$8:$J$107,8,FALSE),F49&gt;VLOOKUP(D49,Maschinen!$A$8:$J$107,7,FALSE)),"Wartungskonflikt","Frei"))),"Maschine fehlt")))</f>
        <v/>
      </c>
      <c r="O49" s="3">
        <f>IF(COUNTA(A49:I49)=0,"",IFERROR(IF(OR(A49="",B49="",C49="",D49="",E49="",F49="",H49="",I49=""),"Pflichtangaben fehlen",IF(F49&lt;=E49,"Zeitraum prüfen",IF(L49&lt;&gt;"Aktiv",L49,IF(M49="Konflikt","Konflikt klären",IF(N49="Wartungskonflikt","Wartungskonflikt",IF(N49="Fenster unvollständig","Wartungsfenster prüfen",IF(AND(K49&lt;&gt;"",J49&gt;K49),"Tageskapazität prüfen","Planbar"))))))),"Eingaben prüfen"))</f>
        <v/>
      </c>
    </row>
    <row r="50">
      <c r="A50" s="20" t="n"/>
      <c r="B50" s="20" t="n"/>
      <c r="C50" s="20" t="n"/>
      <c r="D50" s="21" t="n"/>
      <c r="E50" s="28" t="n"/>
      <c r="F50" s="28" t="n"/>
      <c r="G50" s="29" t="n"/>
      <c r="H50" s="20" t="n"/>
      <c r="I50" s="21" t="n"/>
      <c r="J50" s="15">
        <f>IF(OR(E50="",F50=""),"",IFERROR((F50-E50)*24,""))</f>
        <v/>
      </c>
      <c r="K50" s="15">
        <f>IF(D50="","",IFERROR(VLOOKUP(D50,Maschinen!$A$8:$J$107,6,FALSE),""))</f>
        <v/>
      </c>
      <c r="L50" s="13">
        <f>IF(D50="","",IFERROR(IF(VLOOKUP(D50,Maschinen!$A$8:$J$107,5,FALSE)="Ja","Aktiv","Nicht aktiv"),"Maschine fehlt"))</f>
        <v/>
      </c>
      <c r="M50" s="13">
        <f>IF(OR(D50="",E50="",F50=""),"",IFERROR(IF(I50="Storniert","Nicht relevant",IF(F50&lt;=E50,"Zeitraum prüfen",IF(SUMPRODUCT(($D$8:$D$107=D50)*($E$8:$E$107&lt;F50)*($F$8:$F$107&gt;E50)*($I$8:$I$107&lt;&gt;"Storniert")*(ROW($D$8:$D$107)&lt;&gt;ROW(D50)))&gt;0,"Konflikt","Frei"))),"Eingaben prüfen"))</f>
        <v/>
      </c>
      <c r="N50" s="13">
        <f>IF(OR(D50="",E50="",F50=""),"",IF(F50&lt;=E50,"Zeitraum prüfen",IFERROR(IF(AND(VLOOKUP(D50,Maschinen!$A$8:$J$107,7,FALSE)=0,VLOOKUP(D50,Maschinen!$A$8:$J$107,8,FALSE)=0),"Kein Fenster",IF(OR(VLOOKUP(D50,Maschinen!$A$8:$J$107,7,FALSE)=0,VLOOKUP(D50,Maschinen!$A$8:$J$107,8,FALSE)=0),"Fenster unvollständig",IF(AND(E50&lt;VLOOKUP(D50,Maschinen!$A$8:$J$107,8,FALSE),F50&gt;VLOOKUP(D50,Maschinen!$A$8:$J$107,7,FALSE)),"Wartungskonflikt","Frei"))),"Maschine fehlt")))</f>
        <v/>
      </c>
      <c r="O50" s="24">
        <f>IF(COUNTA(A50:I50)=0,"",IFERROR(IF(OR(A50="",B50="",C50="",D50="",E50="",F50="",H50="",I50=""),"Pflichtangaben fehlen",IF(F50&lt;=E50,"Zeitraum prüfen",IF(L50&lt;&gt;"Aktiv",L50,IF(M50="Konflikt","Konflikt klären",IF(N50="Wartungskonflikt","Wartungskonflikt",IF(N50="Fenster unvollständig","Wartungsfenster prüfen",IF(AND(K50&lt;&gt;"",J50&gt;K50),"Tageskapazität prüfen","Planbar"))))))),"Eingaben prüfen"))</f>
        <v/>
      </c>
    </row>
    <row r="51">
      <c r="A51" s="20" t="n"/>
      <c r="B51" s="20" t="n"/>
      <c r="C51" s="20" t="n"/>
      <c r="D51" s="21" t="n"/>
      <c r="E51" s="28" t="n"/>
      <c r="F51" s="28" t="n"/>
      <c r="G51" s="29" t="n"/>
      <c r="H51" s="20" t="n"/>
      <c r="I51" s="21" t="n"/>
      <c r="J51" s="18">
        <f>IF(OR(E51="",F51=""),"",IFERROR((F51-E51)*24,""))</f>
        <v/>
      </c>
      <c r="K51" s="18">
        <f>IF(D51="","",IFERROR(VLOOKUP(D51,Maschinen!$A$8:$J$107,6,FALSE),""))</f>
        <v/>
      </c>
      <c r="L51" s="16">
        <f>IF(D51="","",IFERROR(IF(VLOOKUP(D51,Maschinen!$A$8:$J$107,5,FALSE)="Ja","Aktiv","Nicht aktiv"),"Maschine fehlt"))</f>
        <v/>
      </c>
      <c r="M51" s="16">
        <f>IF(OR(D51="",E51="",F51=""),"",IFERROR(IF(I51="Storniert","Nicht relevant",IF(F51&lt;=E51,"Zeitraum prüfen",IF(SUMPRODUCT(($D$8:$D$107=D51)*($E$8:$E$107&lt;F51)*($F$8:$F$107&gt;E51)*($I$8:$I$107&lt;&gt;"Storniert")*(ROW($D$8:$D$107)&lt;&gt;ROW(D51)))&gt;0,"Konflikt","Frei"))),"Eingaben prüfen"))</f>
        <v/>
      </c>
      <c r="N51" s="16">
        <f>IF(OR(D51="",E51="",F51=""),"",IF(F51&lt;=E51,"Zeitraum prüfen",IFERROR(IF(AND(VLOOKUP(D51,Maschinen!$A$8:$J$107,7,FALSE)=0,VLOOKUP(D51,Maschinen!$A$8:$J$107,8,FALSE)=0),"Kein Fenster",IF(OR(VLOOKUP(D51,Maschinen!$A$8:$J$107,7,FALSE)=0,VLOOKUP(D51,Maschinen!$A$8:$J$107,8,FALSE)=0),"Fenster unvollständig",IF(AND(E51&lt;VLOOKUP(D51,Maschinen!$A$8:$J$107,8,FALSE),F51&gt;VLOOKUP(D51,Maschinen!$A$8:$J$107,7,FALSE)),"Wartungskonflikt","Frei"))),"Maschine fehlt")))</f>
        <v/>
      </c>
      <c r="O51" s="3">
        <f>IF(COUNTA(A51:I51)=0,"",IFERROR(IF(OR(A51="",B51="",C51="",D51="",E51="",F51="",H51="",I51=""),"Pflichtangaben fehlen",IF(F51&lt;=E51,"Zeitraum prüfen",IF(L51&lt;&gt;"Aktiv",L51,IF(M51="Konflikt","Konflikt klären",IF(N51="Wartungskonflikt","Wartungskonflikt",IF(N51="Fenster unvollständig","Wartungsfenster prüfen",IF(AND(K51&lt;&gt;"",J51&gt;K51),"Tageskapazität prüfen","Planbar"))))))),"Eingaben prüfen"))</f>
        <v/>
      </c>
    </row>
    <row r="52">
      <c r="A52" s="20" t="n"/>
      <c r="B52" s="20" t="n"/>
      <c r="C52" s="20" t="n"/>
      <c r="D52" s="21" t="n"/>
      <c r="E52" s="28" t="n"/>
      <c r="F52" s="28" t="n"/>
      <c r="G52" s="29" t="n"/>
      <c r="H52" s="20" t="n"/>
      <c r="I52" s="21" t="n"/>
      <c r="J52" s="15">
        <f>IF(OR(E52="",F52=""),"",IFERROR((F52-E52)*24,""))</f>
        <v/>
      </c>
      <c r="K52" s="15">
        <f>IF(D52="","",IFERROR(VLOOKUP(D52,Maschinen!$A$8:$J$107,6,FALSE),""))</f>
        <v/>
      </c>
      <c r="L52" s="13">
        <f>IF(D52="","",IFERROR(IF(VLOOKUP(D52,Maschinen!$A$8:$J$107,5,FALSE)="Ja","Aktiv","Nicht aktiv"),"Maschine fehlt"))</f>
        <v/>
      </c>
      <c r="M52" s="13">
        <f>IF(OR(D52="",E52="",F52=""),"",IFERROR(IF(I52="Storniert","Nicht relevant",IF(F52&lt;=E52,"Zeitraum prüfen",IF(SUMPRODUCT(($D$8:$D$107=D52)*($E$8:$E$107&lt;F52)*($F$8:$F$107&gt;E52)*($I$8:$I$107&lt;&gt;"Storniert")*(ROW($D$8:$D$107)&lt;&gt;ROW(D52)))&gt;0,"Konflikt","Frei"))),"Eingaben prüfen"))</f>
        <v/>
      </c>
      <c r="N52" s="13">
        <f>IF(OR(D52="",E52="",F52=""),"",IF(F52&lt;=E52,"Zeitraum prüfen",IFERROR(IF(AND(VLOOKUP(D52,Maschinen!$A$8:$J$107,7,FALSE)=0,VLOOKUP(D52,Maschinen!$A$8:$J$107,8,FALSE)=0),"Kein Fenster",IF(OR(VLOOKUP(D52,Maschinen!$A$8:$J$107,7,FALSE)=0,VLOOKUP(D52,Maschinen!$A$8:$J$107,8,FALSE)=0),"Fenster unvollständig",IF(AND(E52&lt;VLOOKUP(D52,Maschinen!$A$8:$J$107,8,FALSE),F52&gt;VLOOKUP(D52,Maschinen!$A$8:$J$107,7,FALSE)),"Wartungskonflikt","Frei"))),"Maschine fehlt")))</f>
        <v/>
      </c>
      <c r="O52" s="24">
        <f>IF(COUNTA(A52:I52)=0,"",IFERROR(IF(OR(A52="",B52="",C52="",D52="",E52="",F52="",H52="",I52=""),"Pflichtangaben fehlen",IF(F52&lt;=E52,"Zeitraum prüfen",IF(L52&lt;&gt;"Aktiv",L52,IF(M52="Konflikt","Konflikt klären",IF(N52="Wartungskonflikt","Wartungskonflikt",IF(N52="Fenster unvollständig","Wartungsfenster prüfen",IF(AND(K52&lt;&gt;"",J52&gt;K52),"Tageskapazität prüfen","Planbar"))))))),"Eingaben prüfen"))</f>
        <v/>
      </c>
    </row>
    <row r="53">
      <c r="A53" s="20" t="n"/>
      <c r="B53" s="20" t="n"/>
      <c r="C53" s="20" t="n"/>
      <c r="D53" s="21" t="n"/>
      <c r="E53" s="28" t="n"/>
      <c r="F53" s="28" t="n"/>
      <c r="G53" s="29" t="n"/>
      <c r="H53" s="20" t="n"/>
      <c r="I53" s="21" t="n"/>
      <c r="J53" s="18">
        <f>IF(OR(E53="",F53=""),"",IFERROR((F53-E53)*24,""))</f>
        <v/>
      </c>
      <c r="K53" s="18">
        <f>IF(D53="","",IFERROR(VLOOKUP(D53,Maschinen!$A$8:$J$107,6,FALSE),""))</f>
        <v/>
      </c>
      <c r="L53" s="16">
        <f>IF(D53="","",IFERROR(IF(VLOOKUP(D53,Maschinen!$A$8:$J$107,5,FALSE)="Ja","Aktiv","Nicht aktiv"),"Maschine fehlt"))</f>
        <v/>
      </c>
      <c r="M53" s="16">
        <f>IF(OR(D53="",E53="",F53=""),"",IFERROR(IF(I53="Storniert","Nicht relevant",IF(F53&lt;=E53,"Zeitraum prüfen",IF(SUMPRODUCT(($D$8:$D$107=D53)*($E$8:$E$107&lt;F53)*($F$8:$F$107&gt;E53)*($I$8:$I$107&lt;&gt;"Storniert")*(ROW($D$8:$D$107)&lt;&gt;ROW(D53)))&gt;0,"Konflikt","Frei"))),"Eingaben prüfen"))</f>
        <v/>
      </c>
      <c r="N53" s="16">
        <f>IF(OR(D53="",E53="",F53=""),"",IF(F53&lt;=E53,"Zeitraum prüfen",IFERROR(IF(AND(VLOOKUP(D53,Maschinen!$A$8:$J$107,7,FALSE)=0,VLOOKUP(D53,Maschinen!$A$8:$J$107,8,FALSE)=0),"Kein Fenster",IF(OR(VLOOKUP(D53,Maschinen!$A$8:$J$107,7,FALSE)=0,VLOOKUP(D53,Maschinen!$A$8:$J$107,8,FALSE)=0),"Fenster unvollständig",IF(AND(E53&lt;VLOOKUP(D53,Maschinen!$A$8:$J$107,8,FALSE),F53&gt;VLOOKUP(D53,Maschinen!$A$8:$J$107,7,FALSE)),"Wartungskonflikt","Frei"))),"Maschine fehlt")))</f>
        <v/>
      </c>
      <c r="O53" s="3">
        <f>IF(COUNTA(A53:I53)=0,"",IFERROR(IF(OR(A53="",B53="",C53="",D53="",E53="",F53="",H53="",I53=""),"Pflichtangaben fehlen",IF(F53&lt;=E53,"Zeitraum prüfen",IF(L53&lt;&gt;"Aktiv",L53,IF(M53="Konflikt","Konflikt klären",IF(N53="Wartungskonflikt","Wartungskonflikt",IF(N53="Fenster unvollständig","Wartungsfenster prüfen",IF(AND(K53&lt;&gt;"",J53&gt;K53),"Tageskapazität prüfen","Planbar"))))))),"Eingaben prüfen"))</f>
        <v/>
      </c>
    </row>
    <row r="54">
      <c r="A54" s="20" t="n"/>
      <c r="B54" s="20" t="n"/>
      <c r="C54" s="20" t="n"/>
      <c r="D54" s="21" t="n"/>
      <c r="E54" s="28" t="n"/>
      <c r="F54" s="28" t="n"/>
      <c r="G54" s="29" t="n"/>
      <c r="H54" s="20" t="n"/>
      <c r="I54" s="21" t="n"/>
      <c r="J54" s="15">
        <f>IF(OR(E54="",F54=""),"",IFERROR((F54-E54)*24,""))</f>
        <v/>
      </c>
      <c r="K54" s="15">
        <f>IF(D54="","",IFERROR(VLOOKUP(D54,Maschinen!$A$8:$J$107,6,FALSE),""))</f>
        <v/>
      </c>
      <c r="L54" s="13">
        <f>IF(D54="","",IFERROR(IF(VLOOKUP(D54,Maschinen!$A$8:$J$107,5,FALSE)="Ja","Aktiv","Nicht aktiv"),"Maschine fehlt"))</f>
        <v/>
      </c>
      <c r="M54" s="13">
        <f>IF(OR(D54="",E54="",F54=""),"",IFERROR(IF(I54="Storniert","Nicht relevant",IF(F54&lt;=E54,"Zeitraum prüfen",IF(SUMPRODUCT(($D$8:$D$107=D54)*($E$8:$E$107&lt;F54)*($F$8:$F$107&gt;E54)*($I$8:$I$107&lt;&gt;"Storniert")*(ROW($D$8:$D$107)&lt;&gt;ROW(D54)))&gt;0,"Konflikt","Frei"))),"Eingaben prüfen"))</f>
        <v/>
      </c>
      <c r="N54" s="13">
        <f>IF(OR(D54="",E54="",F54=""),"",IF(F54&lt;=E54,"Zeitraum prüfen",IFERROR(IF(AND(VLOOKUP(D54,Maschinen!$A$8:$J$107,7,FALSE)=0,VLOOKUP(D54,Maschinen!$A$8:$J$107,8,FALSE)=0),"Kein Fenster",IF(OR(VLOOKUP(D54,Maschinen!$A$8:$J$107,7,FALSE)=0,VLOOKUP(D54,Maschinen!$A$8:$J$107,8,FALSE)=0),"Fenster unvollständig",IF(AND(E54&lt;VLOOKUP(D54,Maschinen!$A$8:$J$107,8,FALSE),F54&gt;VLOOKUP(D54,Maschinen!$A$8:$J$107,7,FALSE)),"Wartungskonflikt","Frei"))),"Maschine fehlt")))</f>
        <v/>
      </c>
      <c r="O54" s="24">
        <f>IF(COUNTA(A54:I54)=0,"",IFERROR(IF(OR(A54="",B54="",C54="",D54="",E54="",F54="",H54="",I54=""),"Pflichtangaben fehlen",IF(F54&lt;=E54,"Zeitraum prüfen",IF(L54&lt;&gt;"Aktiv",L54,IF(M54="Konflikt","Konflikt klären",IF(N54="Wartungskonflikt","Wartungskonflikt",IF(N54="Fenster unvollständig","Wartungsfenster prüfen",IF(AND(K54&lt;&gt;"",J54&gt;K54),"Tageskapazität prüfen","Planbar"))))))),"Eingaben prüfen"))</f>
        <v/>
      </c>
    </row>
    <row r="55">
      <c r="A55" s="20" t="n"/>
      <c r="B55" s="20" t="n"/>
      <c r="C55" s="20" t="n"/>
      <c r="D55" s="21" t="n"/>
      <c r="E55" s="28" t="n"/>
      <c r="F55" s="28" t="n"/>
      <c r="G55" s="29" t="n"/>
      <c r="H55" s="20" t="n"/>
      <c r="I55" s="21" t="n"/>
      <c r="J55" s="18">
        <f>IF(OR(E55="",F55=""),"",IFERROR((F55-E55)*24,""))</f>
        <v/>
      </c>
      <c r="K55" s="18">
        <f>IF(D55="","",IFERROR(VLOOKUP(D55,Maschinen!$A$8:$J$107,6,FALSE),""))</f>
        <v/>
      </c>
      <c r="L55" s="16">
        <f>IF(D55="","",IFERROR(IF(VLOOKUP(D55,Maschinen!$A$8:$J$107,5,FALSE)="Ja","Aktiv","Nicht aktiv"),"Maschine fehlt"))</f>
        <v/>
      </c>
      <c r="M55" s="16">
        <f>IF(OR(D55="",E55="",F55=""),"",IFERROR(IF(I55="Storniert","Nicht relevant",IF(F55&lt;=E55,"Zeitraum prüfen",IF(SUMPRODUCT(($D$8:$D$107=D55)*($E$8:$E$107&lt;F55)*($F$8:$F$107&gt;E55)*($I$8:$I$107&lt;&gt;"Storniert")*(ROW($D$8:$D$107)&lt;&gt;ROW(D55)))&gt;0,"Konflikt","Frei"))),"Eingaben prüfen"))</f>
        <v/>
      </c>
      <c r="N55" s="16">
        <f>IF(OR(D55="",E55="",F55=""),"",IF(F55&lt;=E55,"Zeitraum prüfen",IFERROR(IF(AND(VLOOKUP(D55,Maschinen!$A$8:$J$107,7,FALSE)=0,VLOOKUP(D55,Maschinen!$A$8:$J$107,8,FALSE)=0),"Kein Fenster",IF(OR(VLOOKUP(D55,Maschinen!$A$8:$J$107,7,FALSE)=0,VLOOKUP(D55,Maschinen!$A$8:$J$107,8,FALSE)=0),"Fenster unvollständig",IF(AND(E55&lt;VLOOKUP(D55,Maschinen!$A$8:$J$107,8,FALSE),F55&gt;VLOOKUP(D55,Maschinen!$A$8:$J$107,7,FALSE)),"Wartungskonflikt","Frei"))),"Maschine fehlt")))</f>
        <v/>
      </c>
      <c r="O55" s="3">
        <f>IF(COUNTA(A55:I55)=0,"",IFERROR(IF(OR(A55="",B55="",C55="",D55="",E55="",F55="",H55="",I55=""),"Pflichtangaben fehlen",IF(F55&lt;=E55,"Zeitraum prüfen",IF(L55&lt;&gt;"Aktiv",L55,IF(M55="Konflikt","Konflikt klären",IF(N55="Wartungskonflikt","Wartungskonflikt",IF(N55="Fenster unvollständig","Wartungsfenster prüfen",IF(AND(K55&lt;&gt;"",J55&gt;K55),"Tageskapazität prüfen","Planbar"))))))),"Eingaben prüfen"))</f>
        <v/>
      </c>
    </row>
    <row r="56">
      <c r="A56" s="20" t="n"/>
      <c r="B56" s="20" t="n"/>
      <c r="C56" s="20" t="n"/>
      <c r="D56" s="21" t="n"/>
      <c r="E56" s="28" t="n"/>
      <c r="F56" s="28" t="n"/>
      <c r="G56" s="29" t="n"/>
      <c r="H56" s="20" t="n"/>
      <c r="I56" s="21" t="n"/>
      <c r="J56" s="15">
        <f>IF(OR(E56="",F56=""),"",IFERROR((F56-E56)*24,""))</f>
        <v/>
      </c>
      <c r="K56" s="15">
        <f>IF(D56="","",IFERROR(VLOOKUP(D56,Maschinen!$A$8:$J$107,6,FALSE),""))</f>
        <v/>
      </c>
      <c r="L56" s="13">
        <f>IF(D56="","",IFERROR(IF(VLOOKUP(D56,Maschinen!$A$8:$J$107,5,FALSE)="Ja","Aktiv","Nicht aktiv"),"Maschine fehlt"))</f>
        <v/>
      </c>
      <c r="M56" s="13">
        <f>IF(OR(D56="",E56="",F56=""),"",IFERROR(IF(I56="Storniert","Nicht relevant",IF(F56&lt;=E56,"Zeitraum prüfen",IF(SUMPRODUCT(($D$8:$D$107=D56)*($E$8:$E$107&lt;F56)*($F$8:$F$107&gt;E56)*($I$8:$I$107&lt;&gt;"Storniert")*(ROW($D$8:$D$107)&lt;&gt;ROW(D56)))&gt;0,"Konflikt","Frei"))),"Eingaben prüfen"))</f>
        <v/>
      </c>
      <c r="N56" s="13">
        <f>IF(OR(D56="",E56="",F56=""),"",IF(F56&lt;=E56,"Zeitraum prüfen",IFERROR(IF(AND(VLOOKUP(D56,Maschinen!$A$8:$J$107,7,FALSE)=0,VLOOKUP(D56,Maschinen!$A$8:$J$107,8,FALSE)=0),"Kein Fenster",IF(OR(VLOOKUP(D56,Maschinen!$A$8:$J$107,7,FALSE)=0,VLOOKUP(D56,Maschinen!$A$8:$J$107,8,FALSE)=0),"Fenster unvollständig",IF(AND(E56&lt;VLOOKUP(D56,Maschinen!$A$8:$J$107,8,FALSE),F56&gt;VLOOKUP(D56,Maschinen!$A$8:$J$107,7,FALSE)),"Wartungskonflikt","Frei"))),"Maschine fehlt")))</f>
        <v/>
      </c>
      <c r="O56" s="24">
        <f>IF(COUNTA(A56:I56)=0,"",IFERROR(IF(OR(A56="",B56="",C56="",D56="",E56="",F56="",H56="",I56=""),"Pflichtangaben fehlen",IF(F56&lt;=E56,"Zeitraum prüfen",IF(L56&lt;&gt;"Aktiv",L56,IF(M56="Konflikt","Konflikt klären",IF(N56="Wartungskonflikt","Wartungskonflikt",IF(N56="Fenster unvollständig","Wartungsfenster prüfen",IF(AND(K56&lt;&gt;"",J56&gt;K56),"Tageskapazität prüfen","Planbar"))))))),"Eingaben prüfen"))</f>
        <v/>
      </c>
    </row>
    <row r="57">
      <c r="A57" s="20" t="n"/>
      <c r="B57" s="20" t="n"/>
      <c r="C57" s="20" t="n"/>
      <c r="D57" s="21" t="n"/>
      <c r="E57" s="28" t="n"/>
      <c r="F57" s="28" t="n"/>
      <c r="G57" s="29" t="n"/>
      <c r="H57" s="20" t="n"/>
      <c r="I57" s="21" t="n"/>
      <c r="J57" s="18">
        <f>IF(OR(E57="",F57=""),"",IFERROR((F57-E57)*24,""))</f>
        <v/>
      </c>
      <c r="K57" s="18">
        <f>IF(D57="","",IFERROR(VLOOKUP(D57,Maschinen!$A$8:$J$107,6,FALSE),""))</f>
        <v/>
      </c>
      <c r="L57" s="16">
        <f>IF(D57="","",IFERROR(IF(VLOOKUP(D57,Maschinen!$A$8:$J$107,5,FALSE)="Ja","Aktiv","Nicht aktiv"),"Maschine fehlt"))</f>
        <v/>
      </c>
      <c r="M57" s="16">
        <f>IF(OR(D57="",E57="",F57=""),"",IFERROR(IF(I57="Storniert","Nicht relevant",IF(F57&lt;=E57,"Zeitraum prüfen",IF(SUMPRODUCT(($D$8:$D$107=D57)*($E$8:$E$107&lt;F57)*($F$8:$F$107&gt;E57)*($I$8:$I$107&lt;&gt;"Storniert")*(ROW($D$8:$D$107)&lt;&gt;ROW(D57)))&gt;0,"Konflikt","Frei"))),"Eingaben prüfen"))</f>
        <v/>
      </c>
      <c r="N57" s="16">
        <f>IF(OR(D57="",E57="",F57=""),"",IF(F57&lt;=E57,"Zeitraum prüfen",IFERROR(IF(AND(VLOOKUP(D57,Maschinen!$A$8:$J$107,7,FALSE)=0,VLOOKUP(D57,Maschinen!$A$8:$J$107,8,FALSE)=0),"Kein Fenster",IF(OR(VLOOKUP(D57,Maschinen!$A$8:$J$107,7,FALSE)=0,VLOOKUP(D57,Maschinen!$A$8:$J$107,8,FALSE)=0),"Fenster unvollständig",IF(AND(E57&lt;VLOOKUP(D57,Maschinen!$A$8:$J$107,8,FALSE),F57&gt;VLOOKUP(D57,Maschinen!$A$8:$J$107,7,FALSE)),"Wartungskonflikt","Frei"))),"Maschine fehlt")))</f>
        <v/>
      </c>
      <c r="O57" s="3">
        <f>IF(COUNTA(A57:I57)=0,"",IFERROR(IF(OR(A57="",B57="",C57="",D57="",E57="",F57="",H57="",I57=""),"Pflichtangaben fehlen",IF(F57&lt;=E57,"Zeitraum prüfen",IF(L57&lt;&gt;"Aktiv",L57,IF(M57="Konflikt","Konflikt klären",IF(N57="Wartungskonflikt","Wartungskonflikt",IF(N57="Fenster unvollständig","Wartungsfenster prüfen",IF(AND(K57&lt;&gt;"",J57&gt;K57),"Tageskapazität prüfen","Planbar"))))))),"Eingaben prüfen"))</f>
        <v/>
      </c>
    </row>
    <row r="58">
      <c r="A58" s="20" t="n"/>
      <c r="B58" s="20" t="n"/>
      <c r="C58" s="20" t="n"/>
      <c r="D58" s="21" t="n"/>
      <c r="E58" s="28" t="n"/>
      <c r="F58" s="28" t="n"/>
      <c r="G58" s="29" t="n"/>
      <c r="H58" s="20" t="n"/>
      <c r="I58" s="21" t="n"/>
      <c r="J58" s="15">
        <f>IF(OR(E58="",F58=""),"",IFERROR((F58-E58)*24,""))</f>
        <v/>
      </c>
      <c r="K58" s="15">
        <f>IF(D58="","",IFERROR(VLOOKUP(D58,Maschinen!$A$8:$J$107,6,FALSE),""))</f>
        <v/>
      </c>
      <c r="L58" s="13">
        <f>IF(D58="","",IFERROR(IF(VLOOKUP(D58,Maschinen!$A$8:$J$107,5,FALSE)="Ja","Aktiv","Nicht aktiv"),"Maschine fehlt"))</f>
        <v/>
      </c>
      <c r="M58" s="13">
        <f>IF(OR(D58="",E58="",F58=""),"",IFERROR(IF(I58="Storniert","Nicht relevant",IF(F58&lt;=E58,"Zeitraum prüfen",IF(SUMPRODUCT(($D$8:$D$107=D58)*($E$8:$E$107&lt;F58)*($F$8:$F$107&gt;E58)*($I$8:$I$107&lt;&gt;"Storniert")*(ROW($D$8:$D$107)&lt;&gt;ROW(D58)))&gt;0,"Konflikt","Frei"))),"Eingaben prüfen"))</f>
        <v/>
      </c>
      <c r="N58" s="13">
        <f>IF(OR(D58="",E58="",F58=""),"",IF(F58&lt;=E58,"Zeitraum prüfen",IFERROR(IF(AND(VLOOKUP(D58,Maschinen!$A$8:$J$107,7,FALSE)=0,VLOOKUP(D58,Maschinen!$A$8:$J$107,8,FALSE)=0),"Kein Fenster",IF(OR(VLOOKUP(D58,Maschinen!$A$8:$J$107,7,FALSE)=0,VLOOKUP(D58,Maschinen!$A$8:$J$107,8,FALSE)=0),"Fenster unvollständig",IF(AND(E58&lt;VLOOKUP(D58,Maschinen!$A$8:$J$107,8,FALSE),F58&gt;VLOOKUP(D58,Maschinen!$A$8:$J$107,7,FALSE)),"Wartungskonflikt","Frei"))),"Maschine fehlt")))</f>
        <v/>
      </c>
      <c r="O58" s="24">
        <f>IF(COUNTA(A58:I58)=0,"",IFERROR(IF(OR(A58="",B58="",C58="",D58="",E58="",F58="",H58="",I58=""),"Pflichtangaben fehlen",IF(F58&lt;=E58,"Zeitraum prüfen",IF(L58&lt;&gt;"Aktiv",L58,IF(M58="Konflikt","Konflikt klären",IF(N58="Wartungskonflikt","Wartungskonflikt",IF(N58="Fenster unvollständig","Wartungsfenster prüfen",IF(AND(K58&lt;&gt;"",J58&gt;K58),"Tageskapazität prüfen","Planbar"))))))),"Eingaben prüfen"))</f>
        <v/>
      </c>
    </row>
    <row r="59">
      <c r="A59" s="20" t="n"/>
      <c r="B59" s="20" t="n"/>
      <c r="C59" s="20" t="n"/>
      <c r="D59" s="21" t="n"/>
      <c r="E59" s="28" t="n"/>
      <c r="F59" s="28" t="n"/>
      <c r="G59" s="29" t="n"/>
      <c r="H59" s="20" t="n"/>
      <c r="I59" s="21" t="n"/>
      <c r="J59" s="18">
        <f>IF(OR(E59="",F59=""),"",IFERROR((F59-E59)*24,""))</f>
        <v/>
      </c>
      <c r="K59" s="18">
        <f>IF(D59="","",IFERROR(VLOOKUP(D59,Maschinen!$A$8:$J$107,6,FALSE),""))</f>
        <v/>
      </c>
      <c r="L59" s="16">
        <f>IF(D59="","",IFERROR(IF(VLOOKUP(D59,Maschinen!$A$8:$J$107,5,FALSE)="Ja","Aktiv","Nicht aktiv"),"Maschine fehlt"))</f>
        <v/>
      </c>
      <c r="M59" s="16">
        <f>IF(OR(D59="",E59="",F59=""),"",IFERROR(IF(I59="Storniert","Nicht relevant",IF(F59&lt;=E59,"Zeitraum prüfen",IF(SUMPRODUCT(($D$8:$D$107=D59)*($E$8:$E$107&lt;F59)*($F$8:$F$107&gt;E59)*($I$8:$I$107&lt;&gt;"Storniert")*(ROW($D$8:$D$107)&lt;&gt;ROW(D59)))&gt;0,"Konflikt","Frei"))),"Eingaben prüfen"))</f>
        <v/>
      </c>
      <c r="N59" s="16">
        <f>IF(OR(D59="",E59="",F59=""),"",IF(F59&lt;=E59,"Zeitraum prüfen",IFERROR(IF(AND(VLOOKUP(D59,Maschinen!$A$8:$J$107,7,FALSE)=0,VLOOKUP(D59,Maschinen!$A$8:$J$107,8,FALSE)=0),"Kein Fenster",IF(OR(VLOOKUP(D59,Maschinen!$A$8:$J$107,7,FALSE)=0,VLOOKUP(D59,Maschinen!$A$8:$J$107,8,FALSE)=0),"Fenster unvollständig",IF(AND(E59&lt;VLOOKUP(D59,Maschinen!$A$8:$J$107,8,FALSE),F59&gt;VLOOKUP(D59,Maschinen!$A$8:$J$107,7,FALSE)),"Wartungskonflikt","Frei"))),"Maschine fehlt")))</f>
        <v/>
      </c>
      <c r="O59" s="3">
        <f>IF(COUNTA(A59:I59)=0,"",IFERROR(IF(OR(A59="",B59="",C59="",D59="",E59="",F59="",H59="",I59=""),"Pflichtangaben fehlen",IF(F59&lt;=E59,"Zeitraum prüfen",IF(L59&lt;&gt;"Aktiv",L59,IF(M59="Konflikt","Konflikt klären",IF(N59="Wartungskonflikt","Wartungskonflikt",IF(N59="Fenster unvollständig","Wartungsfenster prüfen",IF(AND(K59&lt;&gt;"",J59&gt;K59),"Tageskapazität prüfen","Planbar"))))))),"Eingaben prüfen"))</f>
        <v/>
      </c>
    </row>
    <row r="60">
      <c r="A60" s="20" t="n"/>
      <c r="B60" s="20" t="n"/>
      <c r="C60" s="20" t="n"/>
      <c r="D60" s="21" t="n"/>
      <c r="E60" s="28" t="n"/>
      <c r="F60" s="28" t="n"/>
      <c r="G60" s="29" t="n"/>
      <c r="H60" s="20" t="n"/>
      <c r="I60" s="21" t="n"/>
      <c r="J60" s="15">
        <f>IF(OR(E60="",F60=""),"",IFERROR((F60-E60)*24,""))</f>
        <v/>
      </c>
      <c r="K60" s="15">
        <f>IF(D60="","",IFERROR(VLOOKUP(D60,Maschinen!$A$8:$J$107,6,FALSE),""))</f>
        <v/>
      </c>
      <c r="L60" s="13">
        <f>IF(D60="","",IFERROR(IF(VLOOKUP(D60,Maschinen!$A$8:$J$107,5,FALSE)="Ja","Aktiv","Nicht aktiv"),"Maschine fehlt"))</f>
        <v/>
      </c>
      <c r="M60" s="13">
        <f>IF(OR(D60="",E60="",F60=""),"",IFERROR(IF(I60="Storniert","Nicht relevant",IF(F60&lt;=E60,"Zeitraum prüfen",IF(SUMPRODUCT(($D$8:$D$107=D60)*($E$8:$E$107&lt;F60)*($F$8:$F$107&gt;E60)*($I$8:$I$107&lt;&gt;"Storniert")*(ROW($D$8:$D$107)&lt;&gt;ROW(D60)))&gt;0,"Konflikt","Frei"))),"Eingaben prüfen"))</f>
        <v/>
      </c>
      <c r="N60" s="13">
        <f>IF(OR(D60="",E60="",F60=""),"",IF(F60&lt;=E60,"Zeitraum prüfen",IFERROR(IF(AND(VLOOKUP(D60,Maschinen!$A$8:$J$107,7,FALSE)=0,VLOOKUP(D60,Maschinen!$A$8:$J$107,8,FALSE)=0),"Kein Fenster",IF(OR(VLOOKUP(D60,Maschinen!$A$8:$J$107,7,FALSE)=0,VLOOKUP(D60,Maschinen!$A$8:$J$107,8,FALSE)=0),"Fenster unvollständig",IF(AND(E60&lt;VLOOKUP(D60,Maschinen!$A$8:$J$107,8,FALSE),F60&gt;VLOOKUP(D60,Maschinen!$A$8:$J$107,7,FALSE)),"Wartungskonflikt","Frei"))),"Maschine fehlt")))</f>
        <v/>
      </c>
      <c r="O60" s="24">
        <f>IF(COUNTA(A60:I60)=0,"",IFERROR(IF(OR(A60="",B60="",C60="",D60="",E60="",F60="",H60="",I60=""),"Pflichtangaben fehlen",IF(F60&lt;=E60,"Zeitraum prüfen",IF(L60&lt;&gt;"Aktiv",L60,IF(M60="Konflikt","Konflikt klären",IF(N60="Wartungskonflikt","Wartungskonflikt",IF(N60="Fenster unvollständig","Wartungsfenster prüfen",IF(AND(K60&lt;&gt;"",J60&gt;K60),"Tageskapazität prüfen","Planbar"))))))),"Eingaben prüfen"))</f>
        <v/>
      </c>
    </row>
    <row r="61">
      <c r="A61" s="20" t="n"/>
      <c r="B61" s="20" t="n"/>
      <c r="C61" s="20" t="n"/>
      <c r="D61" s="21" t="n"/>
      <c r="E61" s="28" t="n"/>
      <c r="F61" s="28" t="n"/>
      <c r="G61" s="29" t="n"/>
      <c r="H61" s="20" t="n"/>
      <c r="I61" s="21" t="n"/>
      <c r="J61" s="18">
        <f>IF(OR(E61="",F61=""),"",IFERROR((F61-E61)*24,""))</f>
        <v/>
      </c>
      <c r="K61" s="18">
        <f>IF(D61="","",IFERROR(VLOOKUP(D61,Maschinen!$A$8:$J$107,6,FALSE),""))</f>
        <v/>
      </c>
      <c r="L61" s="16">
        <f>IF(D61="","",IFERROR(IF(VLOOKUP(D61,Maschinen!$A$8:$J$107,5,FALSE)="Ja","Aktiv","Nicht aktiv"),"Maschine fehlt"))</f>
        <v/>
      </c>
      <c r="M61" s="16">
        <f>IF(OR(D61="",E61="",F61=""),"",IFERROR(IF(I61="Storniert","Nicht relevant",IF(F61&lt;=E61,"Zeitraum prüfen",IF(SUMPRODUCT(($D$8:$D$107=D61)*($E$8:$E$107&lt;F61)*($F$8:$F$107&gt;E61)*($I$8:$I$107&lt;&gt;"Storniert")*(ROW($D$8:$D$107)&lt;&gt;ROW(D61)))&gt;0,"Konflikt","Frei"))),"Eingaben prüfen"))</f>
        <v/>
      </c>
      <c r="N61" s="16">
        <f>IF(OR(D61="",E61="",F61=""),"",IF(F61&lt;=E61,"Zeitraum prüfen",IFERROR(IF(AND(VLOOKUP(D61,Maschinen!$A$8:$J$107,7,FALSE)=0,VLOOKUP(D61,Maschinen!$A$8:$J$107,8,FALSE)=0),"Kein Fenster",IF(OR(VLOOKUP(D61,Maschinen!$A$8:$J$107,7,FALSE)=0,VLOOKUP(D61,Maschinen!$A$8:$J$107,8,FALSE)=0),"Fenster unvollständig",IF(AND(E61&lt;VLOOKUP(D61,Maschinen!$A$8:$J$107,8,FALSE),F61&gt;VLOOKUP(D61,Maschinen!$A$8:$J$107,7,FALSE)),"Wartungskonflikt","Frei"))),"Maschine fehlt")))</f>
        <v/>
      </c>
      <c r="O61" s="3">
        <f>IF(COUNTA(A61:I61)=0,"",IFERROR(IF(OR(A61="",B61="",C61="",D61="",E61="",F61="",H61="",I61=""),"Pflichtangaben fehlen",IF(F61&lt;=E61,"Zeitraum prüfen",IF(L61&lt;&gt;"Aktiv",L61,IF(M61="Konflikt","Konflikt klären",IF(N61="Wartungskonflikt","Wartungskonflikt",IF(N61="Fenster unvollständig","Wartungsfenster prüfen",IF(AND(K61&lt;&gt;"",J61&gt;K61),"Tageskapazität prüfen","Planbar"))))))),"Eingaben prüfen"))</f>
        <v/>
      </c>
    </row>
    <row r="62">
      <c r="A62" s="20" t="n"/>
      <c r="B62" s="20" t="n"/>
      <c r="C62" s="20" t="n"/>
      <c r="D62" s="21" t="n"/>
      <c r="E62" s="28" t="n"/>
      <c r="F62" s="28" t="n"/>
      <c r="G62" s="29" t="n"/>
      <c r="H62" s="20" t="n"/>
      <c r="I62" s="21" t="n"/>
      <c r="J62" s="15">
        <f>IF(OR(E62="",F62=""),"",IFERROR((F62-E62)*24,""))</f>
        <v/>
      </c>
      <c r="K62" s="15">
        <f>IF(D62="","",IFERROR(VLOOKUP(D62,Maschinen!$A$8:$J$107,6,FALSE),""))</f>
        <v/>
      </c>
      <c r="L62" s="13">
        <f>IF(D62="","",IFERROR(IF(VLOOKUP(D62,Maschinen!$A$8:$J$107,5,FALSE)="Ja","Aktiv","Nicht aktiv"),"Maschine fehlt"))</f>
        <v/>
      </c>
      <c r="M62" s="13">
        <f>IF(OR(D62="",E62="",F62=""),"",IFERROR(IF(I62="Storniert","Nicht relevant",IF(F62&lt;=E62,"Zeitraum prüfen",IF(SUMPRODUCT(($D$8:$D$107=D62)*($E$8:$E$107&lt;F62)*($F$8:$F$107&gt;E62)*($I$8:$I$107&lt;&gt;"Storniert")*(ROW($D$8:$D$107)&lt;&gt;ROW(D62)))&gt;0,"Konflikt","Frei"))),"Eingaben prüfen"))</f>
        <v/>
      </c>
      <c r="N62" s="13">
        <f>IF(OR(D62="",E62="",F62=""),"",IF(F62&lt;=E62,"Zeitraum prüfen",IFERROR(IF(AND(VLOOKUP(D62,Maschinen!$A$8:$J$107,7,FALSE)=0,VLOOKUP(D62,Maschinen!$A$8:$J$107,8,FALSE)=0),"Kein Fenster",IF(OR(VLOOKUP(D62,Maschinen!$A$8:$J$107,7,FALSE)=0,VLOOKUP(D62,Maschinen!$A$8:$J$107,8,FALSE)=0),"Fenster unvollständig",IF(AND(E62&lt;VLOOKUP(D62,Maschinen!$A$8:$J$107,8,FALSE),F62&gt;VLOOKUP(D62,Maschinen!$A$8:$J$107,7,FALSE)),"Wartungskonflikt","Frei"))),"Maschine fehlt")))</f>
        <v/>
      </c>
      <c r="O62" s="24">
        <f>IF(COUNTA(A62:I62)=0,"",IFERROR(IF(OR(A62="",B62="",C62="",D62="",E62="",F62="",H62="",I62=""),"Pflichtangaben fehlen",IF(F62&lt;=E62,"Zeitraum prüfen",IF(L62&lt;&gt;"Aktiv",L62,IF(M62="Konflikt","Konflikt klären",IF(N62="Wartungskonflikt","Wartungskonflikt",IF(N62="Fenster unvollständig","Wartungsfenster prüfen",IF(AND(K62&lt;&gt;"",J62&gt;K62),"Tageskapazität prüfen","Planbar"))))))),"Eingaben prüfen"))</f>
        <v/>
      </c>
    </row>
    <row r="63">
      <c r="A63" s="20" t="n"/>
      <c r="B63" s="20" t="n"/>
      <c r="C63" s="20" t="n"/>
      <c r="D63" s="21" t="n"/>
      <c r="E63" s="28" t="n"/>
      <c r="F63" s="28" t="n"/>
      <c r="G63" s="29" t="n"/>
      <c r="H63" s="20" t="n"/>
      <c r="I63" s="21" t="n"/>
      <c r="J63" s="18">
        <f>IF(OR(E63="",F63=""),"",IFERROR((F63-E63)*24,""))</f>
        <v/>
      </c>
      <c r="K63" s="18">
        <f>IF(D63="","",IFERROR(VLOOKUP(D63,Maschinen!$A$8:$J$107,6,FALSE),""))</f>
        <v/>
      </c>
      <c r="L63" s="16">
        <f>IF(D63="","",IFERROR(IF(VLOOKUP(D63,Maschinen!$A$8:$J$107,5,FALSE)="Ja","Aktiv","Nicht aktiv"),"Maschine fehlt"))</f>
        <v/>
      </c>
      <c r="M63" s="16">
        <f>IF(OR(D63="",E63="",F63=""),"",IFERROR(IF(I63="Storniert","Nicht relevant",IF(F63&lt;=E63,"Zeitraum prüfen",IF(SUMPRODUCT(($D$8:$D$107=D63)*($E$8:$E$107&lt;F63)*($F$8:$F$107&gt;E63)*($I$8:$I$107&lt;&gt;"Storniert")*(ROW($D$8:$D$107)&lt;&gt;ROW(D63)))&gt;0,"Konflikt","Frei"))),"Eingaben prüfen"))</f>
        <v/>
      </c>
      <c r="N63" s="16">
        <f>IF(OR(D63="",E63="",F63=""),"",IF(F63&lt;=E63,"Zeitraum prüfen",IFERROR(IF(AND(VLOOKUP(D63,Maschinen!$A$8:$J$107,7,FALSE)=0,VLOOKUP(D63,Maschinen!$A$8:$J$107,8,FALSE)=0),"Kein Fenster",IF(OR(VLOOKUP(D63,Maschinen!$A$8:$J$107,7,FALSE)=0,VLOOKUP(D63,Maschinen!$A$8:$J$107,8,FALSE)=0),"Fenster unvollständig",IF(AND(E63&lt;VLOOKUP(D63,Maschinen!$A$8:$J$107,8,FALSE),F63&gt;VLOOKUP(D63,Maschinen!$A$8:$J$107,7,FALSE)),"Wartungskonflikt","Frei"))),"Maschine fehlt")))</f>
        <v/>
      </c>
      <c r="O63" s="3">
        <f>IF(COUNTA(A63:I63)=0,"",IFERROR(IF(OR(A63="",B63="",C63="",D63="",E63="",F63="",H63="",I63=""),"Pflichtangaben fehlen",IF(F63&lt;=E63,"Zeitraum prüfen",IF(L63&lt;&gt;"Aktiv",L63,IF(M63="Konflikt","Konflikt klären",IF(N63="Wartungskonflikt","Wartungskonflikt",IF(N63="Fenster unvollständig","Wartungsfenster prüfen",IF(AND(K63&lt;&gt;"",J63&gt;K63),"Tageskapazität prüfen","Planbar"))))))),"Eingaben prüfen"))</f>
        <v/>
      </c>
    </row>
    <row r="64">
      <c r="A64" s="20" t="n"/>
      <c r="B64" s="20" t="n"/>
      <c r="C64" s="20" t="n"/>
      <c r="D64" s="21" t="n"/>
      <c r="E64" s="28" t="n"/>
      <c r="F64" s="28" t="n"/>
      <c r="G64" s="29" t="n"/>
      <c r="H64" s="20" t="n"/>
      <c r="I64" s="21" t="n"/>
      <c r="J64" s="15">
        <f>IF(OR(E64="",F64=""),"",IFERROR((F64-E64)*24,""))</f>
        <v/>
      </c>
      <c r="K64" s="15">
        <f>IF(D64="","",IFERROR(VLOOKUP(D64,Maschinen!$A$8:$J$107,6,FALSE),""))</f>
        <v/>
      </c>
      <c r="L64" s="13">
        <f>IF(D64="","",IFERROR(IF(VLOOKUP(D64,Maschinen!$A$8:$J$107,5,FALSE)="Ja","Aktiv","Nicht aktiv"),"Maschine fehlt"))</f>
        <v/>
      </c>
      <c r="M64" s="13">
        <f>IF(OR(D64="",E64="",F64=""),"",IFERROR(IF(I64="Storniert","Nicht relevant",IF(F64&lt;=E64,"Zeitraum prüfen",IF(SUMPRODUCT(($D$8:$D$107=D64)*($E$8:$E$107&lt;F64)*($F$8:$F$107&gt;E64)*($I$8:$I$107&lt;&gt;"Storniert")*(ROW($D$8:$D$107)&lt;&gt;ROW(D64)))&gt;0,"Konflikt","Frei"))),"Eingaben prüfen"))</f>
        <v/>
      </c>
      <c r="N64" s="13">
        <f>IF(OR(D64="",E64="",F64=""),"",IF(F64&lt;=E64,"Zeitraum prüfen",IFERROR(IF(AND(VLOOKUP(D64,Maschinen!$A$8:$J$107,7,FALSE)=0,VLOOKUP(D64,Maschinen!$A$8:$J$107,8,FALSE)=0),"Kein Fenster",IF(OR(VLOOKUP(D64,Maschinen!$A$8:$J$107,7,FALSE)=0,VLOOKUP(D64,Maschinen!$A$8:$J$107,8,FALSE)=0),"Fenster unvollständig",IF(AND(E64&lt;VLOOKUP(D64,Maschinen!$A$8:$J$107,8,FALSE),F64&gt;VLOOKUP(D64,Maschinen!$A$8:$J$107,7,FALSE)),"Wartungskonflikt","Frei"))),"Maschine fehlt")))</f>
        <v/>
      </c>
      <c r="O64" s="24">
        <f>IF(COUNTA(A64:I64)=0,"",IFERROR(IF(OR(A64="",B64="",C64="",D64="",E64="",F64="",H64="",I64=""),"Pflichtangaben fehlen",IF(F64&lt;=E64,"Zeitraum prüfen",IF(L64&lt;&gt;"Aktiv",L64,IF(M64="Konflikt","Konflikt klären",IF(N64="Wartungskonflikt","Wartungskonflikt",IF(N64="Fenster unvollständig","Wartungsfenster prüfen",IF(AND(K64&lt;&gt;"",J64&gt;K64),"Tageskapazität prüfen","Planbar"))))))),"Eingaben prüfen"))</f>
        <v/>
      </c>
    </row>
    <row r="65">
      <c r="A65" s="20" t="n"/>
      <c r="B65" s="20" t="n"/>
      <c r="C65" s="20" t="n"/>
      <c r="D65" s="21" t="n"/>
      <c r="E65" s="28" t="n"/>
      <c r="F65" s="28" t="n"/>
      <c r="G65" s="29" t="n"/>
      <c r="H65" s="20" t="n"/>
      <c r="I65" s="21" t="n"/>
      <c r="J65" s="18">
        <f>IF(OR(E65="",F65=""),"",IFERROR((F65-E65)*24,""))</f>
        <v/>
      </c>
      <c r="K65" s="18">
        <f>IF(D65="","",IFERROR(VLOOKUP(D65,Maschinen!$A$8:$J$107,6,FALSE),""))</f>
        <v/>
      </c>
      <c r="L65" s="16">
        <f>IF(D65="","",IFERROR(IF(VLOOKUP(D65,Maschinen!$A$8:$J$107,5,FALSE)="Ja","Aktiv","Nicht aktiv"),"Maschine fehlt"))</f>
        <v/>
      </c>
      <c r="M65" s="16">
        <f>IF(OR(D65="",E65="",F65=""),"",IFERROR(IF(I65="Storniert","Nicht relevant",IF(F65&lt;=E65,"Zeitraum prüfen",IF(SUMPRODUCT(($D$8:$D$107=D65)*($E$8:$E$107&lt;F65)*($F$8:$F$107&gt;E65)*($I$8:$I$107&lt;&gt;"Storniert")*(ROW($D$8:$D$107)&lt;&gt;ROW(D65)))&gt;0,"Konflikt","Frei"))),"Eingaben prüfen"))</f>
        <v/>
      </c>
      <c r="N65" s="16">
        <f>IF(OR(D65="",E65="",F65=""),"",IF(F65&lt;=E65,"Zeitraum prüfen",IFERROR(IF(AND(VLOOKUP(D65,Maschinen!$A$8:$J$107,7,FALSE)=0,VLOOKUP(D65,Maschinen!$A$8:$J$107,8,FALSE)=0),"Kein Fenster",IF(OR(VLOOKUP(D65,Maschinen!$A$8:$J$107,7,FALSE)=0,VLOOKUP(D65,Maschinen!$A$8:$J$107,8,FALSE)=0),"Fenster unvollständig",IF(AND(E65&lt;VLOOKUP(D65,Maschinen!$A$8:$J$107,8,FALSE),F65&gt;VLOOKUP(D65,Maschinen!$A$8:$J$107,7,FALSE)),"Wartungskonflikt","Frei"))),"Maschine fehlt")))</f>
        <v/>
      </c>
      <c r="O65" s="3">
        <f>IF(COUNTA(A65:I65)=0,"",IFERROR(IF(OR(A65="",B65="",C65="",D65="",E65="",F65="",H65="",I65=""),"Pflichtangaben fehlen",IF(F65&lt;=E65,"Zeitraum prüfen",IF(L65&lt;&gt;"Aktiv",L65,IF(M65="Konflikt","Konflikt klären",IF(N65="Wartungskonflikt","Wartungskonflikt",IF(N65="Fenster unvollständig","Wartungsfenster prüfen",IF(AND(K65&lt;&gt;"",J65&gt;K65),"Tageskapazität prüfen","Planbar"))))))),"Eingaben prüfen"))</f>
        <v/>
      </c>
    </row>
    <row r="66">
      <c r="A66" s="20" t="n"/>
      <c r="B66" s="20" t="n"/>
      <c r="C66" s="20" t="n"/>
      <c r="D66" s="21" t="n"/>
      <c r="E66" s="28" t="n"/>
      <c r="F66" s="28" t="n"/>
      <c r="G66" s="29" t="n"/>
      <c r="H66" s="20" t="n"/>
      <c r="I66" s="21" t="n"/>
      <c r="J66" s="15">
        <f>IF(OR(E66="",F66=""),"",IFERROR((F66-E66)*24,""))</f>
        <v/>
      </c>
      <c r="K66" s="15">
        <f>IF(D66="","",IFERROR(VLOOKUP(D66,Maschinen!$A$8:$J$107,6,FALSE),""))</f>
        <v/>
      </c>
      <c r="L66" s="13">
        <f>IF(D66="","",IFERROR(IF(VLOOKUP(D66,Maschinen!$A$8:$J$107,5,FALSE)="Ja","Aktiv","Nicht aktiv"),"Maschine fehlt"))</f>
        <v/>
      </c>
      <c r="M66" s="13">
        <f>IF(OR(D66="",E66="",F66=""),"",IFERROR(IF(I66="Storniert","Nicht relevant",IF(F66&lt;=E66,"Zeitraum prüfen",IF(SUMPRODUCT(($D$8:$D$107=D66)*($E$8:$E$107&lt;F66)*($F$8:$F$107&gt;E66)*($I$8:$I$107&lt;&gt;"Storniert")*(ROW($D$8:$D$107)&lt;&gt;ROW(D66)))&gt;0,"Konflikt","Frei"))),"Eingaben prüfen"))</f>
        <v/>
      </c>
      <c r="N66" s="13">
        <f>IF(OR(D66="",E66="",F66=""),"",IF(F66&lt;=E66,"Zeitraum prüfen",IFERROR(IF(AND(VLOOKUP(D66,Maschinen!$A$8:$J$107,7,FALSE)=0,VLOOKUP(D66,Maschinen!$A$8:$J$107,8,FALSE)=0),"Kein Fenster",IF(OR(VLOOKUP(D66,Maschinen!$A$8:$J$107,7,FALSE)=0,VLOOKUP(D66,Maschinen!$A$8:$J$107,8,FALSE)=0),"Fenster unvollständig",IF(AND(E66&lt;VLOOKUP(D66,Maschinen!$A$8:$J$107,8,FALSE),F66&gt;VLOOKUP(D66,Maschinen!$A$8:$J$107,7,FALSE)),"Wartungskonflikt","Frei"))),"Maschine fehlt")))</f>
        <v/>
      </c>
      <c r="O66" s="24">
        <f>IF(COUNTA(A66:I66)=0,"",IFERROR(IF(OR(A66="",B66="",C66="",D66="",E66="",F66="",H66="",I66=""),"Pflichtangaben fehlen",IF(F66&lt;=E66,"Zeitraum prüfen",IF(L66&lt;&gt;"Aktiv",L66,IF(M66="Konflikt","Konflikt klären",IF(N66="Wartungskonflikt","Wartungskonflikt",IF(N66="Fenster unvollständig","Wartungsfenster prüfen",IF(AND(K66&lt;&gt;"",J66&gt;K66),"Tageskapazität prüfen","Planbar"))))))),"Eingaben prüfen"))</f>
        <v/>
      </c>
    </row>
    <row r="67">
      <c r="A67" s="20" t="n"/>
      <c r="B67" s="20" t="n"/>
      <c r="C67" s="20" t="n"/>
      <c r="D67" s="21" t="n"/>
      <c r="E67" s="28" t="n"/>
      <c r="F67" s="28" t="n"/>
      <c r="G67" s="29" t="n"/>
      <c r="H67" s="20" t="n"/>
      <c r="I67" s="21" t="n"/>
      <c r="J67" s="18">
        <f>IF(OR(E67="",F67=""),"",IFERROR((F67-E67)*24,""))</f>
        <v/>
      </c>
      <c r="K67" s="18">
        <f>IF(D67="","",IFERROR(VLOOKUP(D67,Maschinen!$A$8:$J$107,6,FALSE),""))</f>
        <v/>
      </c>
      <c r="L67" s="16">
        <f>IF(D67="","",IFERROR(IF(VLOOKUP(D67,Maschinen!$A$8:$J$107,5,FALSE)="Ja","Aktiv","Nicht aktiv"),"Maschine fehlt"))</f>
        <v/>
      </c>
      <c r="M67" s="16">
        <f>IF(OR(D67="",E67="",F67=""),"",IFERROR(IF(I67="Storniert","Nicht relevant",IF(F67&lt;=E67,"Zeitraum prüfen",IF(SUMPRODUCT(($D$8:$D$107=D67)*($E$8:$E$107&lt;F67)*($F$8:$F$107&gt;E67)*($I$8:$I$107&lt;&gt;"Storniert")*(ROW($D$8:$D$107)&lt;&gt;ROW(D67)))&gt;0,"Konflikt","Frei"))),"Eingaben prüfen"))</f>
        <v/>
      </c>
      <c r="N67" s="16">
        <f>IF(OR(D67="",E67="",F67=""),"",IF(F67&lt;=E67,"Zeitraum prüfen",IFERROR(IF(AND(VLOOKUP(D67,Maschinen!$A$8:$J$107,7,FALSE)=0,VLOOKUP(D67,Maschinen!$A$8:$J$107,8,FALSE)=0),"Kein Fenster",IF(OR(VLOOKUP(D67,Maschinen!$A$8:$J$107,7,FALSE)=0,VLOOKUP(D67,Maschinen!$A$8:$J$107,8,FALSE)=0),"Fenster unvollständig",IF(AND(E67&lt;VLOOKUP(D67,Maschinen!$A$8:$J$107,8,FALSE),F67&gt;VLOOKUP(D67,Maschinen!$A$8:$J$107,7,FALSE)),"Wartungskonflikt","Frei"))),"Maschine fehlt")))</f>
        <v/>
      </c>
      <c r="O67" s="3">
        <f>IF(COUNTA(A67:I67)=0,"",IFERROR(IF(OR(A67="",B67="",C67="",D67="",E67="",F67="",H67="",I67=""),"Pflichtangaben fehlen",IF(F67&lt;=E67,"Zeitraum prüfen",IF(L67&lt;&gt;"Aktiv",L67,IF(M67="Konflikt","Konflikt klären",IF(N67="Wartungskonflikt","Wartungskonflikt",IF(N67="Fenster unvollständig","Wartungsfenster prüfen",IF(AND(K67&lt;&gt;"",J67&gt;K67),"Tageskapazität prüfen","Planbar"))))))),"Eingaben prüfen"))</f>
        <v/>
      </c>
    </row>
    <row r="68">
      <c r="A68" s="20" t="n"/>
      <c r="B68" s="20" t="n"/>
      <c r="C68" s="20" t="n"/>
      <c r="D68" s="21" t="n"/>
      <c r="E68" s="28" t="n"/>
      <c r="F68" s="28" t="n"/>
      <c r="G68" s="29" t="n"/>
      <c r="H68" s="20" t="n"/>
      <c r="I68" s="21" t="n"/>
      <c r="J68" s="15">
        <f>IF(OR(E68="",F68=""),"",IFERROR((F68-E68)*24,""))</f>
        <v/>
      </c>
      <c r="K68" s="15">
        <f>IF(D68="","",IFERROR(VLOOKUP(D68,Maschinen!$A$8:$J$107,6,FALSE),""))</f>
        <v/>
      </c>
      <c r="L68" s="13">
        <f>IF(D68="","",IFERROR(IF(VLOOKUP(D68,Maschinen!$A$8:$J$107,5,FALSE)="Ja","Aktiv","Nicht aktiv"),"Maschine fehlt"))</f>
        <v/>
      </c>
      <c r="M68" s="13">
        <f>IF(OR(D68="",E68="",F68=""),"",IFERROR(IF(I68="Storniert","Nicht relevant",IF(F68&lt;=E68,"Zeitraum prüfen",IF(SUMPRODUCT(($D$8:$D$107=D68)*($E$8:$E$107&lt;F68)*($F$8:$F$107&gt;E68)*($I$8:$I$107&lt;&gt;"Storniert")*(ROW($D$8:$D$107)&lt;&gt;ROW(D68)))&gt;0,"Konflikt","Frei"))),"Eingaben prüfen"))</f>
        <v/>
      </c>
      <c r="N68" s="13">
        <f>IF(OR(D68="",E68="",F68=""),"",IF(F68&lt;=E68,"Zeitraum prüfen",IFERROR(IF(AND(VLOOKUP(D68,Maschinen!$A$8:$J$107,7,FALSE)=0,VLOOKUP(D68,Maschinen!$A$8:$J$107,8,FALSE)=0),"Kein Fenster",IF(OR(VLOOKUP(D68,Maschinen!$A$8:$J$107,7,FALSE)=0,VLOOKUP(D68,Maschinen!$A$8:$J$107,8,FALSE)=0),"Fenster unvollständig",IF(AND(E68&lt;VLOOKUP(D68,Maschinen!$A$8:$J$107,8,FALSE),F68&gt;VLOOKUP(D68,Maschinen!$A$8:$J$107,7,FALSE)),"Wartungskonflikt","Frei"))),"Maschine fehlt")))</f>
        <v/>
      </c>
      <c r="O68" s="24">
        <f>IF(COUNTA(A68:I68)=0,"",IFERROR(IF(OR(A68="",B68="",C68="",D68="",E68="",F68="",H68="",I68=""),"Pflichtangaben fehlen",IF(F68&lt;=E68,"Zeitraum prüfen",IF(L68&lt;&gt;"Aktiv",L68,IF(M68="Konflikt","Konflikt klären",IF(N68="Wartungskonflikt","Wartungskonflikt",IF(N68="Fenster unvollständig","Wartungsfenster prüfen",IF(AND(K68&lt;&gt;"",J68&gt;K68),"Tageskapazität prüfen","Planbar"))))))),"Eingaben prüfen"))</f>
        <v/>
      </c>
    </row>
    <row r="69">
      <c r="A69" s="20" t="n"/>
      <c r="B69" s="20" t="n"/>
      <c r="C69" s="20" t="n"/>
      <c r="D69" s="21" t="n"/>
      <c r="E69" s="28" t="n"/>
      <c r="F69" s="28" t="n"/>
      <c r="G69" s="29" t="n"/>
      <c r="H69" s="20" t="n"/>
      <c r="I69" s="21" t="n"/>
      <c r="J69" s="18">
        <f>IF(OR(E69="",F69=""),"",IFERROR((F69-E69)*24,""))</f>
        <v/>
      </c>
      <c r="K69" s="18">
        <f>IF(D69="","",IFERROR(VLOOKUP(D69,Maschinen!$A$8:$J$107,6,FALSE),""))</f>
        <v/>
      </c>
      <c r="L69" s="16">
        <f>IF(D69="","",IFERROR(IF(VLOOKUP(D69,Maschinen!$A$8:$J$107,5,FALSE)="Ja","Aktiv","Nicht aktiv"),"Maschine fehlt"))</f>
        <v/>
      </c>
      <c r="M69" s="16">
        <f>IF(OR(D69="",E69="",F69=""),"",IFERROR(IF(I69="Storniert","Nicht relevant",IF(F69&lt;=E69,"Zeitraum prüfen",IF(SUMPRODUCT(($D$8:$D$107=D69)*($E$8:$E$107&lt;F69)*($F$8:$F$107&gt;E69)*($I$8:$I$107&lt;&gt;"Storniert")*(ROW($D$8:$D$107)&lt;&gt;ROW(D69)))&gt;0,"Konflikt","Frei"))),"Eingaben prüfen"))</f>
        <v/>
      </c>
      <c r="N69" s="16">
        <f>IF(OR(D69="",E69="",F69=""),"",IF(F69&lt;=E69,"Zeitraum prüfen",IFERROR(IF(AND(VLOOKUP(D69,Maschinen!$A$8:$J$107,7,FALSE)=0,VLOOKUP(D69,Maschinen!$A$8:$J$107,8,FALSE)=0),"Kein Fenster",IF(OR(VLOOKUP(D69,Maschinen!$A$8:$J$107,7,FALSE)=0,VLOOKUP(D69,Maschinen!$A$8:$J$107,8,FALSE)=0),"Fenster unvollständig",IF(AND(E69&lt;VLOOKUP(D69,Maschinen!$A$8:$J$107,8,FALSE),F69&gt;VLOOKUP(D69,Maschinen!$A$8:$J$107,7,FALSE)),"Wartungskonflikt","Frei"))),"Maschine fehlt")))</f>
        <v/>
      </c>
      <c r="O69" s="3">
        <f>IF(COUNTA(A69:I69)=0,"",IFERROR(IF(OR(A69="",B69="",C69="",D69="",E69="",F69="",H69="",I69=""),"Pflichtangaben fehlen",IF(F69&lt;=E69,"Zeitraum prüfen",IF(L69&lt;&gt;"Aktiv",L69,IF(M69="Konflikt","Konflikt klären",IF(N69="Wartungskonflikt","Wartungskonflikt",IF(N69="Fenster unvollständig","Wartungsfenster prüfen",IF(AND(K69&lt;&gt;"",J69&gt;K69),"Tageskapazität prüfen","Planbar"))))))),"Eingaben prüfen"))</f>
        <v/>
      </c>
    </row>
    <row r="70">
      <c r="A70" s="20" t="n"/>
      <c r="B70" s="20" t="n"/>
      <c r="C70" s="20" t="n"/>
      <c r="D70" s="21" t="n"/>
      <c r="E70" s="28" t="n"/>
      <c r="F70" s="28" t="n"/>
      <c r="G70" s="29" t="n"/>
      <c r="H70" s="20" t="n"/>
      <c r="I70" s="21" t="n"/>
      <c r="J70" s="15">
        <f>IF(OR(E70="",F70=""),"",IFERROR((F70-E70)*24,""))</f>
        <v/>
      </c>
      <c r="K70" s="15">
        <f>IF(D70="","",IFERROR(VLOOKUP(D70,Maschinen!$A$8:$J$107,6,FALSE),""))</f>
        <v/>
      </c>
      <c r="L70" s="13">
        <f>IF(D70="","",IFERROR(IF(VLOOKUP(D70,Maschinen!$A$8:$J$107,5,FALSE)="Ja","Aktiv","Nicht aktiv"),"Maschine fehlt"))</f>
        <v/>
      </c>
      <c r="M70" s="13">
        <f>IF(OR(D70="",E70="",F70=""),"",IFERROR(IF(I70="Storniert","Nicht relevant",IF(F70&lt;=E70,"Zeitraum prüfen",IF(SUMPRODUCT(($D$8:$D$107=D70)*($E$8:$E$107&lt;F70)*($F$8:$F$107&gt;E70)*($I$8:$I$107&lt;&gt;"Storniert")*(ROW($D$8:$D$107)&lt;&gt;ROW(D70)))&gt;0,"Konflikt","Frei"))),"Eingaben prüfen"))</f>
        <v/>
      </c>
      <c r="N70" s="13">
        <f>IF(OR(D70="",E70="",F70=""),"",IF(F70&lt;=E70,"Zeitraum prüfen",IFERROR(IF(AND(VLOOKUP(D70,Maschinen!$A$8:$J$107,7,FALSE)=0,VLOOKUP(D70,Maschinen!$A$8:$J$107,8,FALSE)=0),"Kein Fenster",IF(OR(VLOOKUP(D70,Maschinen!$A$8:$J$107,7,FALSE)=0,VLOOKUP(D70,Maschinen!$A$8:$J$107,8,FALSE)=0),"Fenster unvollständig",IF(AND(E70&lt;VLOOKUP(D70,Maschinen!$A$8:$J$107,8,FALSE),F70&gt;VLOOKUP(D70,Maschinen!$A$8:$J$107,7,FALSE)),"Wartungskonflikt","Frei"))),"Maschine fehlt")))</f>
        <v/>
      </c>
      <c r="O70" s="24">
        <f>IF(COUNTA(A70:I70)=0,"",IFERROR(IF(OR(A70="",B70="",C70="",D70="",E70="",F70="",H70="",I70=""),"Pflichtangaben fehlen",IF(F70&lt;=E70,"Zeitraum prüfen",IF(L70&lt;&gt;"Aktiv",L70,IF(M70="Konflikt","Konflikt klären",IF(N70="Wartungskonflikt","Wartungskonflikt",IF(N70="Fenster unvollständig","Wartungsfenster prüfen",IF(AND(K70&lt;&gt;"",J70&gt;K70),"Tageskapazität prüfen","Planbar"))))))),"Eingaben prüfen"))</f>
        <v/>
      </c>
    </row>
    <row r="71">
      <c r="A71" s="20" t="n"/>
      <c r="B71" s="20" t="n"/>
      <c r="C71" s="20" t="n"/>
      <c r="D71" s="21" t="n"/>
      <c r="E71" s="28" t="n"/>
      <c r="F71" s="28" t="n"/>
      <c r="G71" s="29" t="n"/>
      <c r="H71" s="20" t="n"/>
      <c r="I71" s="21" t="n"/>
      <c r="J71" s="18">
        <f>IF(OR(E71="",F71=""),"",IFERROR((F71-E71)*24,""))</f>
        <v/>
      </c>
      <c r="K71" s="18">
        <f>IF(D71="","",IFERROR(VLOOKUP(D71,Maschinen!$A$8:$J$107,6,FALSE),""))</f>
        <v/>
      </c>
      <c r="L71" s="16">
        <f>IF(D71="","",IFERROR(IF(VLOOKUP(D71,Maschinen!$A$8:$J$107,5,FALSE)="Ja","Aktiv","Nicht aktiv"),"Maschine fehlt"))</f>
        <v/>
      </c>
      <c r="M71" s="16">
        <f>IF(OR(D71="",E71="",F71=""),"",IFERROR(IF(I71="Storniert","Nicht relevant",IF(F71&lt;=E71,"Zeitraum prüfen",IF(SUMPRODUCT(($D$8:$D$107=D71)*($E$8:$E$107&lt;F71)*($F$8:$F$107&gt;E71)*($I$8:$I$107&lt;&gt;"Storniert")*(ROW($D$8:$D$107)&lt;&gt;ROW(D71)))&gt;0,"Konflikt","Frei"))),"Eingaben prüfen"))</f>
        <v/>
      </c>
      <c r="N71" s="16">
        <f>IF(OR(D71="",E71="",F71=""),"",IF(F71&lt;=E71,"Zeitraum prüfen",IFERROR(IF(AND(VLOOKUP(D71,Maschinen!$A$8:$J$107,7,FALSE)=0,VLOOKUP(D71,Maschinen!$A$8:$J$107,8,FALSE)=0),"Kein Fenster",IF(OR(VLOOKUP(D71,Maschinen!$A$8:$J$107,7,FALSE)=0,VLOOKUP(D71,Maschinen!$A$8:$J$107,8,FALSE)=0),"Fenster unvollständig",IF(AND(E71&lt;VLOOKUP(D71,Maschinen!$A$8:$J$107,8,FALSE),F71&gt;VLOOKUP(D71,Maschinen!$A$8:$J$107,7,FALSE)),"Wartungskonflikt","Frei"))),"Maschine fehlt")))</f>
        <v/>
      </c>
      <c r="O71" s="3">
        <f>IF(COUNTA(A71:I71)=0,"",IFERROR(IF(OR(A71="",B71="",C71="",D71="",E71="",F71="",H71="",I71=""),"Pflichtangaben fehlen",IF(F71&lt;=E71,"Zeitraum prüfen",IF(L71&lt;&gt;"Aktiv",L71,IF(M71="Konflikt","Konflikt klären",IF(N71="Wartungskonflikt","Wartungskonflikt",IF(N71="Fenster unvollständig","Wartungsfenster prüfen",IF(AND(K71&lt;&gt;"",J71&gt;K71),"Tageskapazität prüfen","Planbar"))))))),"Eingaben prüfen"))</f>
        <v/>
      </c>
    </row>
    <row r="72">
      <c r="A72" s="20" t="n"/>
      <c r="B72" s="20" t="n"/>
      <c r="C72" s="20" t="n"/>
      <c r="D72" s="21" t="n"/>
      <c r="E72" s="28" t="n"/>
      <c r="F72" s="28" t="n"/>
      <c r="G72" s="29" t="n"/>
      <c r="H72" s="20" t="n"/>
      <c r="I72" s="21" t="n"/>
      <c r="J72" s="15">
        <f>IF(OR(E72="",F72=""),"",IFERROR((F72-E72)*24,""))</f>
        <v/>
      </c>
      <c r="K72" s="15">
        <f>IF(D72="","",IFERROR(VLOOKUP(D72,Maschinen!$A$8:$J$107,6,FALSE),""))</f>
        <v/>
      </c>
      <c r="L72" s="13">
        <f>IF(D72="","",IFERROR(IF(VLOOKUP(D72,Maschinen!$A$8:$J$107,5,FALSE)="Ja","Aktiv","Nicht aktiv"),"Maschine fehlt"))</f>
        <v/>
      </c>
      <c r="M72" s="13">
        <f>IF(OR(D72="",E72="",F72=""),"",IFERROR(IF(I72="Storniert","Nicht relevant",IF(F72&lt;=E72,"Zeitraum prüfen",IF(SUMPRODUCT(($D$8:$D$107=D72)*($E$8:$E$107&lt;F72)*($F$8:$F$107&gt;E72)*($I$8:$I$107&lt;&gt;"Storniert")*(ROW($D$8:$D$107)&lt;&gt;ROW(D72)))&gt;0,"Konflikt","Frei"))),"Eingaben prüfen"))</f>
        <v/>
      </c>
      <c r="N72" s="13">
        <f>IF(OR(D72="",E72="",F72=""),"",IF(F72&lt;=E72,"Zeitraum prüfen",IFERROR(IF(AND(VLOOKUP(D72,Maschinen!$A$8:$J$107,7,FALSE)=0,VLOOKUP(D72,Maschinen!$A$8:$J$107,8,FALSE)=0),"Kein Fenster",IF(OR(VLOOKUP(D72,Maschinen!$A$8:$J$107,7,FALSE)=0,VLOOKUP(D72,Maschinen!$A$8:$J$107,8,FALSE)=0),"Fenster unvollständig",IF(AND(E72&lt;VLOOKUP(D72,Maschinen!$A$8:$J$107,8,FALSE),F72&gt;VLOOKUP(D72,Maschinen!$A$8:$J$107,7,FALSE)),"Wartungskonflikt","Frei"))),"Maschine fehlt")))</f>
        <v/>
      </c>
      <c r="O72" s="24">
        <f>IF(COUNTA(A72:I72)=0,"",IFERROR(IF(OR(A72="",B72="",C72="",D72="",E72="",F72="",H72="",I72=""),"Pflichtangaben fehlen",IF(F72&lt;=E72,"Zeitraum prüfen",IF(L72&lt;&gt;"Aktiv",L72,IF(M72="Konflikt","Konflikt klären",IF(N72="Wartungskonflikt","Wartungskonflikt",IF(N72="Fenster unvollständig","Wartungsfenster prüfen",IF(AND(K72&lt;&gt;"",J72&gt;K72),"Tageskapazität prüfen","Planbar"))))))),"Eingaben prüfen"))</f>
        <v/>
      </c>
    </row>
    <row r="73">
      <c r="A73" s="20" t="n"/>
      <c r="B73" s="20" t="n"/>
      <c r="C73" s="20" t="n"/>
      <c r="D73" s="21" t="n"/>
      <c r="E73" s="28" t="n"/>
      <c r="F73" s="28" t="n"/>
      <c r="G73" s="29" t="n"/>
      <c r="H73" s="20" t="n"/>
      <c r="I73" s="21" t="n"/>
      <c r="J73" s="18">
        <f>IF(OR(E73="",F73=""),"",IFERROR((F73-E73)*24,""))</f>
        <v/>
      </c>
      <c r="K73" s="18">
        <f>IF(D73="","",IFERROR(VLOOKUP(D73,Maschinen!$A$8:$J$107,6,FALSE),""))</f>
        <v/>
      </c>
      <c r="L73" s="16">
        <f>IF(D73="","",IFERROR(IF(VLOOKUP(D73,Maschinen!$A$8:$J$107,5,FALSE)="Ja","Aktiv","Nicht aktiv"),"Maschine fehlt"))</f>
        <v/>
      </c>
      <c r="M73" s="16">
        <f>IF(OR(D73="",E73="",F73=""),"",IFERROR(IF(I73="Storniert","Nicht relevant",IF(F73&lt;=E73,"Zeitraum prüfen",IF(SUMPRODUCT(($D$8:$D$107=D73)*($E$8:$E$107&lt;F73)*($F$8:$F$107&gt;E73)*($I$8:$I$107&lt;&gt;"Storniert")*(ROW($D$8:$D$107)&lt;&gt;ROW(D73)))&gt;0,"Konflikt","Frei"))),"Eingaben prüfen"))</f>
        <v/>
      </c>
      <c r="N73" s="16">
        <f>IF(OR(D73="",E73="",F73=""),"",IF(F73&lt;=E73,"Zeitraum prüfen",IFERROR(IF(AND(VLOOKUP(D73,Maschinen!$A$8:$J$107,7,FALSE)=0,VLOOKUP(D73,Maschinen!$A$8:$J$107,8,FALSE)=0),"Kein Fenster",IF(OR(VLOOKUP(D73,Maschinen!$A$8:$J$107,7,FALSE)=0,VLOOKUP(D73,Maschinen!$A$8:$J$107,8,FALSE)=0),"Fenster unvollständig",IF(AND(E73&lt;VLOOKUP(D73,Maschinen!$A$8:$J$107,8,FALSE),F73&gt;VLOOKUP(D73,Maschinen!$A$8:$J$107,7,FALSE)),"Wartungskonflikt","Frei"))),"Maschine fehlt")))</f>
        <v/>
      </c>
      <c r="O73" s="3">
        <f>IF(COUNTA(A73:I73)=0,"",IFERROR(IF(OR(A73="",B73="",C73="",D73="",E73="",F73="",H73="",I73=""),"Pflichtangaben fehlen",IF(F73&lt;=E73,"Zeitraum prüfen",IF(L73&lt;&gt;"Aktiv",L73,IF(M73="Konflikt","Konflikt klären",IF(N73="Wartungskonflikt","Wartungskonflikt",IF(N73="Fenster unvollständig","Wartungsfenster prüfen",IF(AND(K73&lt;&gt;"",J73&gt;K73),"Tageskapazität prüfen","Planbar"))))))),"Eingaben prüfen"))</f>
        <v/>
      </c>
    </row>
    <row r="74">
      <c r="A74" s="20" t="n"/>
      <c r="B74" s="20" t="n"/>
      <c r="C74" s="20" t="n"/>
      <c r="D74" s="21" t="n"/>
      <c r="E74" s="28" t="n"/>
      <c r="F74" s="28" t="n"/>
      <c r="G74" s="29" t="n"/>
      <c r="H74" s="20" t="n"/>
      <c r="I74" s="21" t="n"/>
      <c r="J74" s="15">
        <f>IF(OR(E74="",F74=""),"",IFERROR((F74-E74)*24,""))</f>
        <v/>
      </c>
      <c r="K74" s="15">
        <f>IF(D74="","",IFERROR(VLOOKUP(D74,Maschinen!$A$8:$J$107,6,FALSE),""))</f>
        <v/>
      </c>
      <c r="L74" s="13">
        <f>IF(D74="","",IFERROR(IF(VLOOKUP(D74,Maschinen!$A$8:$J$107,5,FALSE)="Ja","Aktiv","Nicht aktiv"),"Maschine fehlt"))</f>
        <v/>
      </c>
      <c r="M74" s="13">
        <f>IF(OR(D74="",E74="",F74=""),"",IFERROR(IF(I74="Storniert","Nicht relevant",IF(F74&lt;=E74,"Zeitraum prüfen",IF(SUMPRODUCT(($D$8:$D$107=D74)*($E$8:$E$107&lt;F74)*($F$8:$F$107&gt;E74)*($I$8:$I$107&lt;&gt;"Storniert")*(ROW($D$8:$D$107)&lt;&gt;ROW(D74)))&gt;0,"Konflikt","Frei"))),"Eingaben prüfen"))</f>
        <v/>
      </c>
      <c r="N74" s="13">
        <f>IF(OR(D74="",E74="",F74=""),"",IF(F74&lt;=E74,"Zeitraum prüfen",IFERROR(IF(AND(VLOOKUP(D74,Maschinen!$A$8:$J$107,7,FALSE)=0,VLOOKUP(D74,Maschinen!$A$8:$J$107,8,FALSE)=0),"Kein Fenster",IF(OR(VLOOKUP(D74,Maschinen!$A$8:$J$107,7,FALSE)=0,VLOOKUP(D74,Maschinen!$A$8:$J$107,8,FALSE)=0),"Fenster unvollständig",IF(AND(E74&lt;VLOOKUP(D74,Maschinen!$A$8:$J$107,8,FALSE),F74&gt;VLOOKUP(D74,Maschinen!$A$8:$J$107,7,FALSE)),"Wartungskonflikt","Frei"))),"Maschine fehlt")))</f>
        <v/>
      </c>
      <c r="O74" s="24">
        <f>IF(COUNTA(A74:I74)=0,"",IFERROR(IF(OR(A74="",B74="",C74="",D74="",E74="",F74="",H74="",I74=""),"Pflichtangaben fehlen",IF(F74&lt;=E74,"Zeitraum prüfen",IF(L74&lt;&gt;"Aktiv",L74,IF(M74="Konflikt","Konflikt klären",IF(N74="Wartungskonflikt","Wartungskonflikt",IF(N74="Fenster unvollständig","Wartungsfenster prüfen",IF(AND(K74&lt;&gt;"",J74&gt;K74),"Tageskapazität prüfen","Planbar"))))))),"Eingaben prüfen"))</f>
        <v/>
      </c>
    </row>
    <row r="75">
      <c r="A75" s="20" t="n"/>
      <c r="B75" s="20" t="n"/>
      <c r="C75" s="20" t="n"/>
      <c r="D75" s="21" t="n"/>
      <c r="E75" s="28" t="n"/>
      <c r="F75" s="28" t="n"/>
      <c r="G75" s="29" t="n"/>
      <c r="H75" s="20" t="n"/>
      <c r="I75" s="21" t="n"/>
      <c r="J75" s="18">
        <f>IF(OR(E75="",F75=""),"",IFERROR((F75-E75)*24,""))</f>
        <v/>
      </c>
      <c r="K75" s="18">
        <f>IF(D75="","",IFERROR(VLOOKUP(D75,Maschinen!$A$8:$J$107,6,FALSE),""))</f>
        <v/>
      </c>
      <c r="L75" s="16">
        <f>IF(D75="","",IFERROR(IF(VLOOKUP(D75,Maschinen!$A$8:$J$107,5,FALSE)="Ja","Aktiv","Nicht aktiv"),"Maschine fehlt"))</f>
        <v/>
      </c>
      <c r="M75" s="16">
        <f>IF(OR(D75="",E75="",F75=""),"",IFERROR(IF(I75="Storniert","Nicht relevant",IF(F75&lt;=E75,"Zeitraum prüfen",IF(SUMPRODUCT(($D$8:$D$107=D75)*($E$8:$E$107&lt;F75)*($F$8:$F$107&gt;E75)*($I$8:$I$107&lt;&gt;"Storniert")*(ROW($D$8:$D$107)&lt;&gt;ROW(D75)))&gt;0,"Konflikt","Frei"))),"Eingaben prüfen"))</f>
        <v/>
      </c>
      <c r="N75" s="16">
        <f>IF(OR(D75="",E75="",F75=""),"",IF(F75&lt;=E75,"Zeitraum prüfen",IFERROR(IF(AND(VLOOKUP(D75,Maschinen!$A$8:$J$107,7,FALSE)=0,VLOOKUP(D75,Maschinen!$A$8:$J$107,8,FALSE)=0),"Kein Fenster",IF(OR(VLOOKUP(D75,Maschinen!$A$8:$J$107,7,FALSE)=0,VLOOKUP(D75,Maschinen!$A$8:$J$107,8,FALSE)=0),"Fenster unvollständig",IF(AND(E75&lt;VLOOKUP(D75,Maschinen!$A$8:$J$107,8,FALSE),F75&gt;VLOOKUP(D75,Maschinen!$A$8:$J$107,7,FALSE)),"Wartungskonflikt","Frei"))),"Maschine fehlt")))</f>
        <v/>
      </c>
      <c r="O75" s="3">
        <f>IF(COUNTA(A75:I75)=0,"",IFERROR(IF(OR(A75="",B75="",C75="",D75="",E75="",F75="",H75="",I75=""),"Pflichtangaben fehlen",IF(F75&lt;=E75,"Zeitraum prüfen",IF(L75&lt;&gt;"Aktiv",L75,IF(M75="Konflikt","Konflikt klären",IF(N75="Wartungskonflikt","Wartungskonflikt",IF(N75="Fenster unvollständig","Wartungsfenster prüfen",IF(AND(K75&lt;&gt;"",J75&gt;K75),"Tageskapazität prüfen","Planbar"))))))),"Eingaben prüfen"))</f>
        <v/>
      </c>
    </row>
    <row r="76">
      <c r="A76" s="20" t="n"/>
      <c r="B76" s="20" t="n"/>
      <c r="C76" s="20" t="n"/>
      <c r="D76" s="21" t="n"/>
      <c r="E76" s="28" t="n"/>
      <c r="F76" s="28" t="n"/>
      <c r="G76" s="29" t="n"/>
      <c r="H76" s="20" t="n"/>
      <c r="I76" s="21" t="n"/>
      <c r="J76" s="15">
        <f>IF(OR(E76="",F76=""),"",IFERROR((F76-E76)*24,""))</f>
        <v/>
      </c>
      <c r="K76" s="15">
        <f>IF(D76="","",IFERROR(VLOOKUP(D76,Maschinen!$A$8:$J$107,6,FALSE),""))</f>
        <v/>
      </c>
      <c r="L76" s="13">
        <f>IF(D76="","",IFERROR(IF(VLOOKUP(D76,Maschinen!$A$8:$J$107,5,FALSE)="Ja","Aktiv","Nicht aktiv"),"Maschine fehlt"))</f>
        <v/>
      </c>
      <c r="M76" s="13">
        <f>IF(OR(D76="",E76="",F76=""),"",IFERROR(IF(I76="Storniert","Nicht relevant",IF(F76&lt;=E76,"Zeitraum prüfen",IF(SUMPRODUCT(($D$8:$D$107=D76)*($E$8:$E$107&lt;F76)*($F$8:$F$107&gt;E76)*($I$8:$I$107&lt;&gt;"Storniert")*(ROW($D$8:$D$107)&lt;&gt;ROW(D76)))&gt;0,"Konflikt","Frei"))),"Eingaben prüfen"))</f>
        <v/>
      </c>
      <c r="N76" s="13">
        <f>IF(OR(D76="",E76="",F76=""),"",IF(F76&lt;=E76,"Zeitraum prüfen",IFERROR(IF(AND(VLOOKUP(D76,Maschinen!$A$8:$J$107,7,FALSE)=0,VLOOKUP(D76,Maschinen!$A$8:$J$107,8,FALSE)=0),"Kein Fenster",IF(OR(VLOOKUP(D76,Maschinen!$A$8:$J$107,7,FALSE)=0,VLOOKUP(D76,Maschinen!$A$8:$J$107,8,FALSE)=0),"Fenster unvollständig",IF(AND(E76&lt;VLOOKUP(D76,Maschinen!$A$8:$J$107,8,FALSE),F76&gt;VLOOKUP(D76,Maschinen!$A$8:$J$107,7,FALSE)),"Wartungskonflikt","Frei"))),"Maschine fehlt")))</f>
        <v/>
      </c>
      <c r="O76" s="24">
        <f>IF(COUNTA(A76:I76)=0,"",IFERROR(IF(OR(A76="",B76="",C76="",D76="",E76="",F76="",H76="",I76=""),"Pflichtangaben fehlen",IF(F76&lt;=E76,"Zeitraum prüfen",IF(L76&lt;&gt;"Aktiv",L76,IF(M76="Konflikt","Konflikt klären",IF(N76="Wartungskonflikt","Wartungskonflikt",IF(N76="Fenster unvollständig","Wartungsfenster prüfen",IF(AND(K76&lt;&gt;"",J76&gt;K76),"Tageskapazität prüfen","Planbar"))))))),"Eingaben prüfen"))</f>
        <v/>
      </c>
    </row>
    <row r="77">
      <c r="A77" s="20" t="n"/>
      <c r="B77" s="20" t="n"/>
      <c r="C77" s="20" t="n"/>
      <c r="D77" s="21" t="n"/>
      <c r="E77" s="28" t="n"/>
      <c r="F77" s="28" t="n"/>
      <c r="G77" s="29" t="n"/>
      <c r="H77" s="20" t="n"/>
      <c r="I77" s="21" t="n"/>
      <c r="J77" s="18">
        <f>IF(OR(E77="",F77=""),"",IFERROR((F77-E77)*24,""))</f>
        <v/>
      </c>
      <c r="K77" s="18">
        <f>IF(D77="","",IFERROR(VLOOKUP(D77,Maschinen!$A$8:$J$107,6,FALSE),""))</f>
        <v/>
      </c>
      <c r="L77" s="16">
        <f>IF(D77="","",IFERROR(IF(VLOOKUP(D77,Maschinen!$A$8:$J$107,5,FALSE)="Ja","Aktiv","Nicht aktiv"),"Maschine fehlt"))</f>
        <v/>
      </c>
      <c r="M77" s="16">
        <f>IF(OR(D77="",E77="",F77=""),"",IFERROR(IF(I77="Storniert","Nicht relevant",IF(F77&lt;=E77,"Zeitraum prüfen",IF(SUMPRODUCT(($D$8:$D$107=D77)*($E$8:$E$107&lt;F77)*($F$8:$F$107&gt;E77)*($I$8:$I$107&lt;&gt;"Storniert")*(ROW($D$8:$D$107)&lt;&gt;ROW(D77)))&gt;0,"Konflikt","Frei"))),"Eingaben prüfen"))</f>
        <v/>
      </c>
      <c r="N77" s="16">
        <f>IF(OR(D77="",E77="",F77=""),"",IF(F77&lt;=E77,"Zeitraum prüfen",IFERROR(IF(AND(VLOOKUP(D77,Maschinen!$A$8:$J$107,7,FALSE)=0,VLOOKUP(D77,Maschinen!$A$8:$J$107,8,FALSE)=0),"Kein Fenster",IF(OR(VLOOKUP(D77,Maschinen!$A$8:$J$107,7,FALSE)=0,VLOOKUP(D77,Maschinen!$A$8:$J$107,8,FALSE)=0),"Fenster unvollständig",IF(AND(E77&lt;VLOOKUP(D77,Maschinen!$A$8:$J$107,8,FALSE),F77&gt;VLOOKUP(D77,Maschinen!$A$8:$J$107,7,FALSE)),"Wartungskonflikt","Frei"))),"Maschine fehlt")))</f>
        <v/>
      </c>
      <c r="O77" s="3">
        <f>IF(COUNTA(A77:I77)=0,"",IFERROR(IF(OR(A77="",B77="",C77="",D77="",E77="",F77="",H77="",I77=""),"Pflichtangaben fehlen",IF(F77&lt;=E77,"Zeitraum prüfen",IF(L77&lt;&gt;"Aktiv",L77,IF(M77="Konflikt","Konflikt klären",IF(N77="Wartungskonflikt","Wartungskonflikt",IF(N77="Fenster unvollständig","Wartungsfenster prüfen",IF(AND(K77&lt;&gt;"",J77&gt;K77),"Tageskapazität prüfen","Planbar"))))))),"Eingaben prüfen"))</f>
        <v/>
      </c>
    </row>
    <row r="78">
      <c r="A78" s="20" t="n"/>
      <c r="B78" s="20" t="n"/>
      <c r="C78" s="20" t="n"/>
      <c r="D78" s="21" t="n"/>
      <c r="E78" s="28" t="n"/>
      <c r="F78" s="28" t="n"/>
      <c r="G78" s="29" t="n"/>
      <c r="H78" s="20" t="n"/>
      <c r="I78" s="21" t="n"/>
      <c r="J78" s="15">
        <f>IF(OR(E78="",F78=""),"",IFERROR((F78-E78)*24,""))</f>
        <v/>
      </c>
      <c r="K78" s="15">
        <f>IF(D78="","",IFERROR(VLOOKUP(D78,Maschinen!$A$8:$J$107,6,FALSE),""))</f>
        <v/>
      </c>
      <c r="L78" s="13">
        <f>IF(D78="","",IFERROR(IF(VLOOKUP(D78,Maschinen!$A$8:$J$107,5,FALSE)="Ja","Aktiv","Nicht aktiv"),"Maschine fehlt"))</f>
        <v/>
      </c>
      <c r="M78" s="13">
        <f>IF(OR(D78="",E78="",F78=""),"",IFERROR(IF(I78="Storniert","Nicht relevant",IF(F78&lt;=E78,"Zeitraum prüfen",IF(SUMPRODUCT(($D$8:$D$107=D78)*($E$8:$E$107&lt;F78)*($F$8:$F$107&gt;E78)*($I$8:$I$107&lt;&gt;"Storniert")*(ROW($D$8:$D$107)&lt;&gt;ROW(D78)))&gt;0,"Konflikt","Frei"))),"Eingaben prüfen"))</f>
        <v/>
      </c>
      <c r="N78" s="13">
        <f>IF(OR(D78="",E78="",F78=""),"",IF(F78&lt;=E78,"Zeitraum prüfen",IFERROR(IF(AND(VLOOKUP(D78,Maschinen!$A$8:$J$107,7,FALSE)=0,VLOOKUP(D78,Maschinen!$A$8:$J$107,8,FALSE)=0),"Kein Fenster",IF(OR(VLOOKUP(D78,Maschinen!$A$8:$J$107,7,FALSE)=0,VLOOKUP(D78,Maschinen!$A$8:$J$107,8,FALSE)=0),"Fenster unvollständig",IF(AND(E78&lt;VLOOKUP(D78,Maschinen!$A$8:$J$107,8,FALSE),F78&gt;VLOOKUP(D78,Maschinen!$A$8:$J$107,7,FALSE)),"Wartungskonflikt","Frei"))),"Maschine fehlt")))</f>
        <v/>
      </c>
      <c r="O78" s="24">
        <f>IF(COUNTA(A78:I78)=0,"",IFERROR(IF(OR(A78="",B78="",C78="",D78="",E78="",F78="",H78="",I78=""),"Pflichtangaben fehlen",IF(F78&lt;=E78,"Zeitraum prüfen",IF(L78&lt;&gt;"Aktiv",L78,IF(M78="Konflikt","Konflikt klären",IF(N78="Wartungskonflikt","Wartungskonflikt",IF(N78="Fenster unvollständig","Wartungsfenster prüfen",IF(AND(K78&lt;&gt;"",J78&gt;K78),"Tageskapazität prüfen","Planbar"))))))),"Eingaben prüfen"))</f>
        <v/>
      </c>
    </row>
    <row r="79">
      <c r="A79" s="20" t="n"/>
      <c r="B79" s="20" t="n"/>
      <c r="C79" s="20" t="n"/>
      <c r="D79" s="21" t="n"/>
      <c r="E79" s="28" t="n"/>
      <c r="F79" s="28" t="n"/>
      <c r="G79" s="29" t="n"/>
      <c r="H79" s="20" t="n"/>
      <c r="I79" s="21" t="n"/>
      <c r="J79" s="18">
        <f>IF(OR(E79="",F79=""),"",IFERROR((F79-E79)*24,""))</f>
        <v/>
      </c>
      <c r="K79" s="18">
        <f>IF(D79="","",IFERROR(VLOOKUP(D79,Maschinen!$A$8:$J$107,6,FALSE),""))</f>
        <v/>
      </c>
      <c r="L79" s="16">
        <f>IF(D79="","",IFERROR(IF(VLOOKUP(D79,Maschinen!$A$8:$J$107,5,FALSE)="Ja","Aktiv","Nicht aktiv"),"Maschine fehlt"))</f>
        <v/>
      </c>
      <c r="M79" s="16">
        <f>IF(OR(D79="",E79="",F79=""),"",IFERROR(IF(I79="Storniert","Nicht relevant",IF(F79&lt;=E79,"Zeitraum prüfen",IF(SUMPRODUCT(($D$8:$D$107=D79)*($E$8:$E$107&lt;F79)*($F$8:$F$107&gt;E79)*($I$8:$I$107&lt;&gt;"Storniert")*(ROW($D$8:$D$107)&lt;&gt;ROW(D79)))&gt;0,"Konflikt","Frei"))),"Eingaben prüfen"))</f>
        <v/>
      </c>
      <c r="N79" s="16">
        <f>IF(OR(D79="",E79="",F79=""),"",IF(F79&lt;=E79,"Zeitraum prüfen",IFERROR(IF(AND(VLOOKUP(D79,Maschinen!$A$8:$J$107,7,FALSE)=0,VLOOKUP(D79,Maschinen!$A$8:$J$107,8,FALSE)=0),"Kein Fenster",IF(OR(VLOOKUP(D79,Maschinen!$A$8:$J$107,7,FALSE)=0,VLOOKUP(D79,Maschinen!$A$8:$J$107,8,FALSE)=0),"Fenster unvollständig",IF(AND(E79&lt;VLOOKUP(D79,Maschinen!$A$8:$J$107,8,FALSE),F79&gt;VLOOKUP(D79,Maschinen!$A$8:$J$107,7,FALSE)),"Wartungskonflikt","Frei"))),"Maschine fehlt")))</f>
        <v/>
      </c>
      <c r="O79" s="3">
        <f>IF(COUNTA(A79:I79)=0,"",IFERROR(IF(OR(A79="",B79="",C79="",D79="",E79="",F79="",H79="",I79=""),"Pflichtangaben fehlen",IF(F79&lt;=E79,"Zeitraum prüfen",IF(L79&lt;&gt;"Aktiv",L79,IF(M79="Konflikt","Konflikt klären",IF(N79="Wartungskonflikt","Wartungskonflikt",IF(N79="Fenster unvollständig","Wartungsfenster prüfen",IF(AND(K79&lt;&gt;"",J79&gt;K79),"Tageskapazität prüfen","Planbar"))))))),"Eingaben prüfen"))</f>
        <v/>
      </c>
    </row>
    <row r="80">
      <c r="A80" s="20" t="n"/>
      <c r="B80" s="20" t="n"/>
      <c r="C80" s="20" t="n"/>
      <c r="D80" s="21" t="n"/>
      <c r="E80" s="28" t="n"/>
      <c r="F80" s="28" t="n"/>
      <c r="G80" s="29" t="n"/>
      <c r="H80" s="20" t="n"/>
      <c r="I80" s="21" t="n"/>
      <c r="J80" s="15">
        <f>IF(OR(E80="",F80=""),"",IFERROR((F80-E80)*24,""))</f>
        <v/>
      </c>
      <c r="K80" s="15">
        <f>IF(D80="","",IFERROR(VLOOKUP(D80,Maschinen!$A$8:$J$107,6,FALSE),""))</f>
        <v/>
      </c>
      <c r="L80" s="13">
        <f>IF(D80="","",IFERROR(IF(VLOOKUP(D80,Maschinen!$A$8:$J$107,5,FALSE)="Ja","Aktiv","Nicht aktiv"),"Maschine fehlt"))</f>
        <v/>
      </c>
      <c r="M80" s="13">
        <f>IF(OR(D80="",E80="",F80=""),"",IFERROR(IF(I80="Storniert","Nicht relevant",IF(F80&lt;=E80,"Zeitraum prüfen",IF(SUMPRODUCT(($D$8:$D$107=D80)*($E$8:$E$107&lt;F80)*($F$8:$F$107&gt;E80)*($I$8:$I$107&lt;&gt;"Storniert")*(ROW($D$8:$D$107)&lt;&gt;ROW(D80)))&gt;0,"Konflikt","Frei"))),"Eingaben prüfen"))</f>
        <v/>
      </c>
      <c r="N80" s="13">
        <f>IF(OR(D80="",E80="",F80=""),"",IF(F80&lt;=E80,"Zeitraum prüfen",IFERROR(IF(AND(VLOOKUP(D80,Maschinen!$A$8:$J$107,7,FALSE)=0,VLOOKUP(D80,Maschinen!$A$8:$J$107,8,FALSE)=0),"Kein Fenster",IF(OR(VLOOKUP(D80,Maschinen!$A$8:$J$107,7,FALSE)=0,VLOOKUP(D80,Maschinen!$A$8:$J$107,8,FALSE)=0),"Fenster unvollständig",IF(AND(E80&lt;VLOOKUP(D80,Maschinen!$A$8:$J$107,8,FALSE),F80&gt;VLOOKUP(D80,Maschinen!$A$8:$J$107,7,FALSE)),"Wartungskonflikt","Frei"))),"Maschine fehlt")))</f>
        <v/>
      </c>
      <c r="O80" s="24">
        <f>IF(COUNTA(A80:I80)=0,"",IFERROR(IF(OR(A80="",B80="",C80="",D80="",E80="",F80="",H80="",I80=""),"Pflichtangaben fehlen",IF(F80&lt;=E80,"Zeitraum prüfen",IF(L80&lt;&gt;"Aktiv",L80,IF(M80="Konflikt","Konflikt klären",IF(N80="Wartungskonflikt","Wartungskonflikt",IF(N80="Fenster unvollständig","Wartungsfenster prüfen",IF(AND(K80&lt;&gt;"",J80&gt;K80),"Tageskapazität prüfen","Planbar"))))))),"Eingaben prüfen"))</f>
        <v/>
      </c>
    </row>
    <row r="81">
      <c r="A81" s="20" t="n"/>
      <c r="B81" s="20" t="n"/>
      <c r="C81" s="20" t="n"/>
      <c r="D81" s="21" t="n"/>
      <c r="E81" s="28" t="n"/>
      <c r="F81" s="28" t="n"/>
      <c r="G81" s="29" t="n"/>
      <c r="H81" s="20" t="n"/>
      <c r="I81" s="21" t="n"/>
      <c r="J81" s="18">
        <f>IF(OR(E81="",F81=""),"",IFERROR((F81-E81)*24,""))</f>
        <v/>
      </c>
      <c r="K81" s="18">
        <f>IF(D81="","",IFERROR(VLOOKUP(D81,Maschinen!$A$8:$J$107,6,FALSE),""))</f>
        <v/>
      </c>
      <c r="L81" s="16">
        <f>IF(D81="","",IFERROR(IF(VLOOKUP(D81,Maschinen!$A$8:$J$107,5,FALSE)="Ja","Aktiv","Nicht aktiv"),"Maschine fehlt"))</f>
        <v/>
      </c>
      <c r="M81" s="16">
        <f>IF(OR(D81="",E81="",F81=""),"",IFERROR(IF(I81="Storniert","Nicht relevant",IF(F81&lt;=E81,"Zeitraum prüfen",IF(SUMPRODUCT(($D$8:$D$107=D81)*($E$8:$E$107&lt;F81)*($F$8:$F$107&gt;E81)*($I$8:$I$107&lt;&gt;"Storniert")*(ROW($D$8:$D$107)&lt;&gt;ROW(D81)))&gt;0,"Konflikt","Frei"))),"Eingaben prüfen"))</f>
        <v/>
      </c>
      <c r="N81" s="16">
        <f>IF(OR(D81="",E81="",F81=""),"",IF(F81&lt;=E81,"Zeitraum prüfen",IFERROR(IF(AND(VLOOKUP(D81,Maschinen!$A$8:$J$107,7,FALSE)=0,VLOOKUP(D81,Maschinen!$A$8:$J$107,8,FALSE)=0),"Kein Fenster",IF(OR(VLOOKUP(D81,Maschinen!$A$8:$J$107,7,FALSE)=0,VLOOKUP(D81,Maschinen!$A$8:$J$107,8,FALSE)=0),"Fenster unvollständig",IF(AND(E81&lt;VLOOKUP(D81,Maschinen!$A$8:$J$107,8,FALSE),F81&gt;VLOOKUP(D81,Maschinen!$A$8:$J$107,7,FALSE)),"Wartungskonflikt","Frei"))),"Maschine fehlt")))</f>
        <v/>
      </c>
      <c r="O81" s="3">
        <f>IF(COUNTA(A81:I81)=0,"",IFERROR(IF(OR(A81="",B81="",C81="",D81="",E81="",F81="",H81="",I81=""),"Pflichtangaben fehlen",IF(F81&lt;=E81,"Zeitraum prüfen",IF(L81&lt;&gt;"Aktiv",L81,IF(M81="Konflikt","Konflikt klären",IF(N81="Wartungskonflikt","Wartungskonflikt",IF(N81="Fenster unvollständig","Wartungsfenster prüfen",IF(AND(K81&lt;&gt;"",J81&gt;K81),"Tageskapazität prüfen","Planbar"))))))),"Eingaben prüfen"))</f>
        <v/>
      </c>
    </row>
    <row r="82">
      <c r="A82" s="20" t="n"/>
      <c r="B82" s="20" t="n"/>
      <c r="C82" s="20" t="n"/>
      <c r="D82" s="21" t="n"/>
      <c r="E82" s="28" t="n"/>
      <c r="F82" s="28" t="n"/>
      <c r="G82" s="29" t="n"/>
      <c r="H82" s="20" t="n"/>
      <c r="I82" s="21" t="n"/>
      <c r="J82" s="15">
        <f>IF(OR(E82="",F82=""),"",IFERROR((F82-E82)*24,""))</f>
        <v/>
      </c>
      <c r="K82" s="15">
        <f>IF(D82="","",IFERROR(VLOOKUP(D82,Maschinen!$A$8:$J$107,6,FALSE),""))</f>
        <v/>
      </c>
      <c r="L82" s="13">
        <f>IF(D82="","",IFERROR(IF(VLOOKUP(D82,Maschinen!$A$8:$J$107,5,FALSE)="Ja","Aktiv","Nicht aktiv"),"Maschine fehlt"))</f>
        <v/>
      </c>
      <c r="M82" s="13">
        <f>IF(OR(D82="",E82="",F82=""),"",IFERROR(IF(I82="Storniert","Nicht relevant",IF(F82&lt;=E82,"Zeitraum prüfen",IF(SUMPRODUCT(($D$8:$D$107=D82)*($E$8:$E$107&lt;F82)*($F$8:$F$107&gt;E82)*($I$8:$I$107&lt;&gt;"Storniert")*(ROW($D$8:$D$107)&lt;&gt;ROW(D82)))&gt;0,"Konflikt","Frei"))),"Eingaben prüfen"))</f>
        <v/>
      </c>
      <c r="N82" s="13">
        <f>IF(OR(D82="",E82="",F82=""),"",IF(F82&lt;=E82,"Zeitraum prüfen",IFERROR(IF(AND(VLOOKUP(D82,Maschinen!$A$8:$J$107,7,FALSE)=0,VLOOKUP(D82,Maschinen!$A$8:$J$107,8,FALSE)=0),"Kein Fenster",IF(OR(VLOOKUP(D82,Maschinen!$A$8:$J$107,7,FALSE)=0,VLOOKUP(D82,Maschinen!$A$8:$J$107,8,FALSE)=0),"Fenster unvollständig",IF(AND(E82&lt;VLOOKUP(D82,Maschinen!$A$8:$J$107,8,FALSE),F82&gt;VLOOKUP(D82,Maschinen!$A$8:$J$107,7,FALSE)),"Wartungskonflikt","Frei"))),"Maschine fehlt")))</f>
        <v/>
      </c>
      <c r="O82" s="24">
        <f>IF(COUNTA(A82:I82)=0,"",IFERROR(IF(OR(A82="",B82="",C82="",D82="",E82="",F82="",H82="",I82=""),"Pflichtangaben fehlen",IF(F82&lt;=E82,"Zeitraum prüfen",IF(L82&lt;&gt;"Aktiv",L82,IF(M82="Konflikt","Konflikt klären",IF(N82="Wartungskonflikt","Wartungskonflikt",IF(N82="Fenster unvollständig","Wartungsfenster prüfen",IF(AND(K82&lt;&gt;"",J82&gt;K82),"Tageskapazität prüfen","Planbar"))))))),"Eingaben prüfen"))</f>
        <v/>
      </c>
    </row>
    <row r="83">
      <c r="A83" s="20" t="n"/>
      <c r="B83" s="20" t="n"/>
      <c r="C83" s="20" t="n"/>
      <c r="D83" s="21" t="n"/>
      <c r="E83" s="28" t="n"/>
      <c r="F83" s="28" t="n"/>
      <c r="G83" s="29" t="n"/>
      <c r="H83" s="20" t="n"/>
      <c r="I83" s="21" t="n"/>
      <c r="J83" s="18">
        <f>IF(OR(E83="",F83=""),"",IFERROR((F83-E83)*24,""))</f>
        <v/>
      </c>
      <c r="K83" s="18">
        <f>IF(D83="","",IFERROR(VLOOKUP(D83,Maschinen!$A$8:$J$107,6,FALSE),""))</f>
        <v/>
      </c>
      <c r="L83" s="16">
        <f>IF(D83="","",IFERROR(IF(VLOOKUP(D83,Maschinen!$A$8:$J$107,5,FALSE)="Ja","Aktiv","Nicht aktiv"),"Maschine fehlt"))</f>
        <v/>
      </c>
      <c r="M83" s="16">
        <f>IF(OR(D83="",E83="",F83=""),"",IFERROR(IF(I83="Storniert","Nicht relevant",IF(F83&lt;=E83,"Zeitraum prüfen",IF(SUMPRODUCT(($D$8:$D$107=D83)*($E$8:$E$107&lt;F83)*($F$8:$F$107&gt;E83)*($I$8:$I$107&lt;&gt;"Storniert")*(ROW($D$8:$D$107)&lt;&gt;ROW(D83)))&gt;0,"Konflikt","Frei"))),"Eingaben prüfen"))</f>
        <v/>
      </c>
      <c r="N83" s="16">
        <f>IF(OR(D83="",E83="",F83=""),"",IF(F83&lt;=E83,"Zeitraum prüfen",IFERROR(IF(AND(VLOOKUP(D83,Maschinen!$A$8:$J$107,7,FALSE)=0,VLOOKUP(D83,Maschinen!$A$8:$J$107,8,FALSE)=0),"Kein Fenster",IF(OR(VLOOKUP(D83,Maschinen!$A$8:$J$107,7,FALSE)=0,VLOOKUP(D83,Maschinen!$A$8:$J$107,8,FALSE)=0),"Fenster unvollständig",IF(AND(E83&lt;VLOOKUP(D83,Maschinen!$A$8:$J$107,8,FALSE),F83&gt;VLOOKUP(D83,Maschinen!$A$8:$J$107,7,FALSE)),"Wartungskonflikt","Frei"))),"Maschine fehlt")))</f>
        <v/>
      </c>
      <c r="O83" s="3">
        <f>IF(COUNTA(A83:I83)=0,"",IFERROR(IF(OR(A83="",B83="",C83="",D83="",E83="",F83="",H83="",I83=""),"Pflichtangaben fehlen",IF(F83&lt;=E83,"Zeitraum prüfen",IF(L83&lt;&gt;"Aktiv",L83,IF(M83="Konflikt","Konflikt klären",IF(N83="Wartungskonflikt","Wartungskonflikt",IF(N83="Fenster unvollständig","Wartungsfenster prüfen",IF(AND(K83&lt;&gt;"",J83&gt;K83),"Tageskapazität prüfen","Planbar"))))))),"Eingaben prüfen"))</f>
        <v/>
      </c>
    </row>
    <row r="84">
      <c r="A84" s="20" t="n"/>
      <c r="B84" s="20" t="n"/>
      <c r="C84" s="20" t="n"/>
      <c r="D84" s="21" t="n"/>
      <c r="E84" s="28" t="n"/>
      <c r="F84" s="28" t="n"/>
      <c r="G84" s="29" t="n"/>
      <c r="H84" s="20" t="n"/>
      <c r="I84" s="21" t="n"/>
      <c r="J84" s="15">
        <f>IF(OR(E84="",F84=""),"",IFERROR((F84-E84)*24,""))</f>
        <v/>
      </c>
      <c r="K84" s="15">
        <f>IF(D84="","",IFERROR(VLOOKUP(D84,Maschinen!$A$8:$J$107,6,FALSE),""))</f>
        <v/>
      </c>
      <c r="L84" s="13">
        <f>IF(D84="","",IFERROR(IF(VLOOKUP(D84,Maschinen!$A$8:$J$107,5,FALSE)="Ja","Aktiv","Nicht aktiv"),"Maschine fehlt"))</f>
        <v/>
      </c>
      <c r="M84" s="13">
        <f>IF(OR(D84="",E84="",F84=""),"",IFERROR(IF(I84="Storniert","Nicht relevant",IF(F84&lt;=E84,"Zeitraum prüfen",IF(SUMPRODUCT(($D$8:$D$107=D84)*($E$8:$E$107&lt;F84)*($F$8:$F$107&gt;E84)*($I$8:$I$107&lt;&gt;"Storniert")*(ROW($D$8:$D$107)&lt;&gt;ROW(D84)))&gt;0,"Konflikt","Frei"))),"Eingaben prüfen"))</f>
        <v/>
      </c>
      <c r="N84" s="13">
        <f>IF(OR(D84="",E84="",F84=""),"",IF(F84&lt;=E84,"Zeitraum prüfen",IFERROR(IF(AND(VLOOKUP(D84,Maschinen!$A$8:$J$107,7,FALSE)=0,VLOOKUP(D84,Maschinen!$A$8:$J$107,8,FALSE)=0),"Kein Fenster",IF(OR(VLOOKUP(D84,Maschinen!$A$8:$J$107,7,FALSE)=0,VLOOKUP(D84,Maschinen!$A$8:$J$107,8,FALSE)=0),"Fenster unvollständig",IF(AND(E84&lt;VLOOKUP(D84,Maschinen!$A$8:$J$107,8,FALSE),F84&gt;VLOOKUP(D84,Maschinen!$A$8:$J$107,7,FALSE)),"Wartungskonflikt","Frei"))),"Maschine fehlt")))</f>
        <v/>
      </c>
      <c r="O84" s="24">
        <f>IF(COUNTA(A84:I84)=0,"",IFERROR(IF(OR(A84="",B84="",C84="",D84="",E84="",F84="",H84="",I84=""),"Pflichtangaben fehlen",IF(F84&lt;=E84,"Zeitraum prüfen",IF(L84&lt;&gt;"Aktiv",L84,IF(M84="Konflikt","Konflikt klären",IF(N84="Wartungskonflikt","Wartungskonflikt",IF(N84="Fenster unvollständig","Wartungsfenster prüfen",IF(AND(K84&lt;&gt;"",J84&gt;K84),"Tageskapazität prüfen","Planbar"))))))),"Eingaben prüfen"))</f>
        <v/>
      </c>
    </row>
    <row r="85">
      <c r="A85" s="20" t="n"/>
      <c r="B85" s="20" t="n"/>
      <c r="C85" s="20" t="n"/>
      <c r="D85" s="21" t="n"/>
      <c r="E85" s="28" t="n"/>
      <c r="F85" s="28" t="n"/>
      <c r="G85" s="29" t="n"/>
      <c r="H85" s="20" t="n"/>
      <c r="I85" s="21" t="n"/>
      <c r="J85" s="18">
        <f>IF(OR(E85="",F85=""),"",IFERROR((F85-E85)*24,""))</f>
        <v/>
      </c>
      <c r="K85" s="18">
        <f>IF(D85="","",IFERROR(VLOOKUP(D85,Maschinen!$A$8:$J$107,6,FALSE),""))</f>
        <v/>
      </c>
      <c r="L85" s="16">
        <f>IF(D85="","",IFERROR(IF(VLOOKUP(D85,Maschinen!$A$8:$J$107,5,FALSE)="Ja","Aktiv","Nicht aktiv"),"Maschine fehlt"))</f>
        <v/>
      </c>
      <c r="M85" s="16">
        <f>IF(OR(D85="",E85="",F85=""),"",IFERROR(IF(I85="Storniert","Nicht relevant",IF(F85&lt;=E85,"Zeitraum prüfen",IF(SUMPRODUCT(($D$8:$D$107=D85)*($E$8:$E$107&lt;F85)*($F$8:$F$107&gt;E85)*($I$8:$I$107&lt;&gt;"Storniert")*(ROW($D$8:$D$107)&lt;&gt;ROW(D85)))&gt;0,"Konflikt","Frei"))),"Eingaben prüfen"))</f>
        <v/>
      </c>
      <c r="N85" s="16">
        <f>IF(OR(D85="",E85="",F85=""),"",IF(F85&lt;=E85,"Zeitraum prüfen",IFERROR(IF(AND(VLOOKUP(D85,Maschinen!$A$8:$J$107,7,FALSE)=0,VLOOKUP(D85,Maschinen!$A$8:$J$107,8,FALSE)=0),"Kein Fenster",IF(OR(VLOOKUP(D85,Maschinen!$A$8:$J$107,7,FALSE)=0,VLOOKUP(D85,Maschinen!$A$8:$J$107,8,FALSE)=0),"Fenster unvollständig",IF(AND(E85&lt;VLOOKUP(D85,Maschinen!$A$8:$J$107,8,FALSE),F85&gt;VLOOKUP(D85,Maschinen!$A$8:$J$107,7,FALSE)),"Wartungskonflikt","Frei"))),"Maschine fehlt")))</f>
        <v/>
      </c>
      <c r="O85" s="3">
        <f>IF(COUNTA(A85:I85)=0,"",IFERROR(IF(OR(A85="",B85="",C85="",D85="",E85="",F85="",H85="",I85=""),"Pflichtangaben fehlen",IF(F85&lt;=E85,"Zeitraum prüfen",IF(L85&lt;&gt;"Aktiv",L85,IF(M85="Konflikt","Konflikt klären",IF(N85="Wartungskonflikt","Wartungskonflikt",IF(N85="Fenster unvollständig","Wartungsfenster prüfen",IF(AND(K85&lt;&gt;"",J85&gt;K85),"Tageskapazität prüfen","Planbar"))))))),"Eingaben prüfen"))</f>
        <v/>
      </c>
    </row>
    <row r="86">
      <c r="A86" s="20" t="n"/>
      <c r="B86" s="20" t="n"/>
      <c r="C86" s="20" t="n"/>
      <c r="D86" s="21" t="n"/>
      <c r="E86" s="28" t="n"/>
      <c r="F86" s="28" t="n"/>
      <c r="G86" s="29" t="n"/>
      <c r="H86" s="20" t="n"/>
      <c r="I86" s="21" t="n"/>
      <c r="J86" s="15">
        <f>IF(OR(E86="",F86=""),"",IFERROR((F86-E86)*24,""))</f>
        <v/>
      </c>
      <c r="K86" s="15">
        <f>IF(D86="","",IFERROR(VLOOKUP(D86,Maschinen!$A$8:$J$107,6,FALSE),""))</f>
        <v/>
      </c>
      <c r="L86" s="13">
        <f>IF(D86="","",IFERROR(IF(VLOOKUP(D86,Maschinen!$A$8:$J$107,5,FALSE)="Ja","Aktiv","Nicht aktiv"),"Maschine fehlt"))</f>
        <v/>
      </c>
      <c r="M86" s="13">
        <f>IF(OR(D86="",E86="",F86=""),"",IFERROR(IF(I86="Storniert","Nicht relevant",IF(F86&lt;=E86,"Zeitraum prüfen",IF(SUMPRODUCT(($D$8:$D$107=D86)*($E$8:$E$107&lt;F86)*($F$8:$F$107&gt;E86)*($I$8:$I$107&lt;&gt;"Storniert")*(ROW($D$8:$D$107)&lt;&gt;ROW(D86)))&gt;0,"Konflikt","Frei"))),"Eingaben prüfen"))</f>
        <v/>
      </c>
      <c r="N86" s="13">
        <f>IF(OR(D86="",E86="",F86=""),"",IF(F86&lt;=E86,"Zeitraum prüfen",IFERROR(IF(AND(VLOOKUP(D86,Maschinen!$A$8:$J$107,7,FALSE)=0,VLOOKUP(D86,Maschinen!$A$8:$J$107,8,FALSE)=0),"Kein Fenster",IF(OR(VLOOKUP(D86,Maschinen!$A$8:$J$107,7,FALSE)=0,VLOOKUP(D86,Maschinen!$A$8:$J$107,8,FALSE)=0),"Fenster unvollständig",IF(AND(E86&lt;VLOOKUP(D86,Maschinen!$A$8:$J$107,8,FALSE),F86&gt;VLOOKUP(D86,Maschinen!$A$8:$J$107,7,FALSE)),"Wartungskonflikt","Frei"))),"Maschine fehlt")))</f>
        <v/>
      </c>
      <c r="O86" s="24">
        <f>IF(COUNTA(A86:I86)=0,"",IFERROR(IF(OR(A86="",B86="",C86="",D86="",E86="",F86="",H86="",I86=""),"Pflichtangaben fehlen",IF(F86&lt;=E86,"Zeitraum prüfen",IF(L86&lt;&gt;"Aktiv",L86,IF(M86="Konflikt","Konflikt klären",IF(N86="Wartungskonflikt","Wartungskonflikt",IF(N86="Fenster unvollständig","Wartungsfenster prüfen",IF(AND(K86&lt;&gt;"",J86&gt;K86),"Tageskapazität prüfen","Planbar"))))))),"Eingaben prüfen"))</f>
        <v/>
      </c>
    </row>
    <row r="87">
      <c r="A87" s="20" t="n"/>
      <c r="B87" s="20" t="n"/>
      <c r="C87" s="20" t="n"/>
      <c r="D87" s="21" t="n"/>
      <c r="E87" s="28" t="n"/>
      <c r="F87" s="28" t="n"/>
      <c r="G87" s="29" t="n"/>
      <c r="H87" s="20" t="n"/>
      <c r="I87" s="21" t="n"/>
      <c r="J87" s="18">
        <f>IF(OR(E87="",F87=""),"",IFERROR((F87-E87)*24,""))</f>
        <v/>
      </c>
      <c r="K87" s="18">
        <f>IF(D87="","",IFERROR(VLOOKUP(D87,Maschinen!$A$8:$J$107,6,FALSE),""))</f>
        <v/>
      </c>
      <c r="L87" s="16">
        <f>IF(D87="","",IFERROR(IF(VLOOKUP(D87,Maschinen!$A$8:$J$107,5,FALSE)="Ja","Aktiv","Nicht aktiv"),"Maschine fehlt"))</f>
        <v/>
      </c>
      <c r="M87" s="16">
        <f>IF(OR(D87="",E87="",F87=""),"",IFERROR(IF(I87="Storniert","Nicht relevant",IF(F87&lt;=E87,"Zeitraum prüfen",IF(SUMPRODUCT(($D$8:$D$107=D87)*($E$8:$E$107&lt;F87)*($F$8:$F$107&gt;E87)*($I$8:$I$107&lt;&gt;"Storniert")*(ROW($D$8:$D$107)&lt;&gt;ROW(D87)))&gt;0,"Konflikt","Frei"))),"Eingaben prüfen"))</f>
        <v/>
      </c>
      <c r="N87" s="16">
        <f>IF(OR(D87="",E87="",F87=""),"",IF(F87&lt;=E87,"Zeitraum prüfen",IFERROR(IF(AND(VLOOKUP(D87,Maschinen!$A$8:$J$107,7,FALSE)=0,VLOOKUP(D87,Maschinen!$A$8:$J$107,8,FALSE)=0),"Kein Fenster",IF(OR(VLOOKUP(D87,Maschinen!$A$8:$J$107,7,FALSE)=0,VLOOKUP(D87,Maschinen!$A$8:$J$107,8,FALSE)=0),"Fenster unvollständig",IF(AND(E87&lt;VLOOKUP(D87,Maschinen!$A$8:$J$107,8,FALSE),F87&gt;VLOOKUP(D87,Maschinen!$A$8:$J$107,7,FALSE)),"Wartungskonflikt","Frei"))),"Maschine fehlt")))</f>
        <v/>
      </c>
      <c r="O87" s="3">
        <f>IF(COUNTA(A87:I87)=0,"",IFERROR(IF(OR(A87="",B87="",C87="",D87="",E87="",F87="",H87="",I87=""),"Pflichtangaben fehlen",IF(F87&lt;=E87,"Zeitraum prüfen",IF(L87&lt;&gt;"Aktiv",L87,IF(M87="Konflikt","Konflikt klären",IF(N87="Wartungskonflikt","Wartungskonflikt",IF(N87="Fenster unvollständig","Wartungsfenster prüfen",IF(AND(K87&lt;&gt;"",J87&gt;K87),"Tageskapazität prüfen","Planbar"))))))),"Eingaben prüfen"))</f>
        <v/>
      </c>
    </row>
    <row r="88">
      <c r="A88" s="20" t="n"/>
      <c r="B88" s="20" t="n"/>
      <c r="C88" s="20" t="n"/>
      <c r="D88" s="21" t="n"/>
      <c r="E88" s="28" t="n"/>
      <c r="F88" s="28" t="n"/>
      <c r="G88" s="29" t="n"/>
      <c r="H88" s="20" t="n"/>
      <c r="I88" s="21" t="n"/>
      <c r="J88" s="15">
        <f>IF(OR(E88="",F88=""),"",IFERROR((F88-E88)*24,""))</f>
        <v/>
      </c>
      <c r="K88" s="15">
        <f>IF(D88="","",IFERROR(VLOOKUP(D88,Maschinen!$A$8:$J$107,6,FALSE),""))</f>
        <v/>
      </c>
      <c r="L88" s="13">
        <f>IF(D88="","",IFERROR(IF(VLOOKUP(D88,Maschinen!$A$8:$J$107,5,FALSE)="Ja","Aktiv","Nicht aktiv"),"Maschine fehlt"))</f>
        <v/>
      </c>
      <c r="M88" s="13">
        <f>IF(OR(D88="",E88="",F88=""),"",IFERROR(IF(I88="Storniert","Nicht relevant",IF(F88&lt;=E88,"Zeitraum prüfen",IF(SUMPRODUCT(($D$8:$D$107=D88)*($E$8:$E$107&lt;F88)*($F$8:$F$107&gt;E88)*($I$8:$I$107&lt;&gt;"Storniert")*(ROW($D$8:$D$107)&lt;&gt;ROW(D88)))&gt;0,"Konflikt","Frei"))),"Eingaben prüfen"))</f>
        <v/>
      </c>
      <c r="N88" s="13">
        <f>IF(OR(D88="",E88="",F88=""),"",IF(F88&lt;=E88,"Zeitraum prüfen",IFERROR(IF(AND(VLOOKUP(D88,Maschinen!$A$8:$J$107,7,FALSE)=0,VLOOKUP(D88,Maschinen!$A$8:$J$107,8,FALSE)=0),"Kein Fenster",IF(OR(VLOOKUP(D88,Maschinen!$A$8:$J$107,7,FALSE)=0,VLOOKUP(D88,Maschinen!$A$8:$J$107,8,FALSE)=0),"Fenster unvollständig",IF(AND(E88&lt;VLOOKUP(D88,Maschinen!$A$8:$J$107,8,FALSE),F88&gt;VLOOKUP(D88,Maschinen!$A$8:$J$107,7,FALSE)),"Wartungskonflikt","Frei"))),"Maschine fehlt")))</f>
        <v/>
      </c>
      <c r="O88" s="24">
        <f>IF(COUNTA(A88:I88)=0,"",IFERROR(IF(OR(A88="",B88="",C88="",D88="",E88="",F88="",H88="",I88=""),"Pflichtangaben fehlen",IF(F88&lt;=E88,"Zeitraum prüfen",IF(L88&lt;&gt;"Aktiv",L88,IF(M88="Konflikt","Konflikt klären",IF(N88="Wartungskonflikt","Wartungskonflikt",IF(N88="Fenster unvollständig","Wartungsfenster prüfen",IF(AND(K88&lt;&gt;"",J88&gt;K88),"Tageskapazität prüfen","Planbar"))))))),"Eingaben prüfen"))</f>
        <v/>
      </c>
    </row>
    <row r="89">
      <c r="A89" s="20" t="n"/>
      <c r="B89" s="20" t="n"/>
      <c r="C89" s="20" t="n"/>
      <c r="D89" s="21" t="n"/>
      <c r="E89" s="28" t="n"/>
      <c r="F89" s="28" t="n"/>
      <c r="G89" s="29" t="n"/>
      <c r="H89" s="20" t="n"/>
      <c r="I89" s="21" t="n"/>
      <c r="J89" s="18">
        <f>IF(OR(E89="",F89=""),"",IFERROR((F89-E89)*24,""))</f>
        <v/>
      </c>
      <c r="K89" s="18">
        <f>IF(D89="","",IFERROR(VLOOKUP(D89,Maschinen!$A$8:$J$107,6,FALSE),""))</f>
        <v/>
      </c>
      <c r="L89" s="16">
        <f>IF(D89="","",IFERROR(IF(VLOOKUP(D89,Maschinen!$A$8:$J$107,5,FALSE)="Ja","Aktiv","Nicht aktiv"),"Maschine fehlt"))</f>
        <v/>
      </c>
      <c r="M89" s="16">
        <f>IF(OR(D89="",E89="",F89=""),"",IFERROR(IF(I89="Storniert","Nicht relevant",IF(F89&lt;=E89,"Zeitraum prüfen",IF(SUMPRODUCT(($D$8:$D$107=D89)*($E$8:$E$107&lt;F89)*($F$8:$F$107&gt;E89)*($I$8:$I$107&lt;&gt;"Storniert")*(ROW($D$8:$D$107)&lt;&gt;ROW(D89)))&gt;0,"Konflikt","Frei"))),"Eingaben prüfen"))</f>
        <v/>
      </c>
      <c r="N89" s="16">
        <f>IF(OR(D89="",E89="",F89=""),"",IF(F89&lt;=E89,"Zeitraum prüfen",IFERROR(IF(AND(VLOOKUP(D89,Maschinen!$A$8:$J$107,7,FALSE)=0,VLOOKUP(D89,Maschinen!$A$8:$J$107,8,FALSE)=0),"Kein Fenster",IF(OR(VLOOKUP(D89,Maschinen!$A$8:$J$107,7,FALSE)=0,VLOOKUP(D89,Maschinen!$A$8:$J$107,8,FALSE)=0),"Fenster unvollständig",IF(AND(E89&lt;VLOOKUP(D89,Maschinen!$A$8:$J$107,8,FALSE),F89&gt;VLOOKUP(D89,Maschinen!$A$8:$J$107,7,FALSE)),"Wartungskonflikt","Frei"))),"Maschine fehlt")))</f>
        <v/>
      </c>
      <c r="O89" s="3">
        <f>IF(COUNTA(A89:I89)=0,"",IFERROR(IF(OR(A89="",B89="",C89="",D89="",E89="",F89="",H89="",I89=""),"Pflichtangaben fehlen",IF(F89&lt;=E89,"Zeitraum prüfen",IF(L89&lt;&gt;"Aktiv",L89,IF(M89="Konflikt","Konflikt klären",IF(N89="Wartungskonflikt","Wartungskonflikt",IF(N89="Fenster unvollständig","Wartungsfenster prüfen",IF(AND(K89&lt;&gt;"",J89&gt;K89),"Tageskapazität prüfen","Planbar"))))))),"Eingaben prüfen"))</f>
        <v/>
      </c>
    </row>
    <row r="90">
      <c r="A90" s="20" t="n"/>
      <c r="B90" s="20" t="n"/>
      <c r="C90" s="20" t="n"/>
      <c r="D90" s="21" t="n"/>
      <c r="E90" s="28" t="n"/>
      <c r="F90" s="28" t="n"/>
      <c r="G90" s="29" t="n"/>
      <c r="H90" s="20" t="n"/>
      <c r="I90" s="21" t="n"/>
      <c r="J90" s="15">
        <f>IF(OR(E90="",F90=""),"",IFERROR((F90-E90)*24,""))</f>
        <v/>
      </c>
      <c r="K90" s="15">
        <f>IF(D90="","",IFERROR(VLOOKUP(D90,Maschinen!$A$8:$J$107,6,FALSE),""))</f>
        <v/>
      </c>
      <c r="L90" s="13">
        <f>IF(D90="","",IFERROR(IF(VLOOKUP(D90,Maschinen!$A$8:$J$107,5,FALSE)="Ja","Aktiv","Nicht aktiv"),"Maschine fehlt"))</f>
        <v/>
      </c>
      <c r="M90" s="13">
        <f>IF(OR(D90="",E90="",F90=""),"",IFERROR(IF(I90="Storniert","Nicht relevant",IF(F90&lt;=E90,"Zeitraum prüfen",IF(SUMPRODUCT(($D$8:$D$107=D90)*($E$8:$E$107&lt;F90)*($F$8:$F$107&gt;E90)*($I$8:$I$107&lt;&gt;"Storniert")*(ROW($D$8:$D$107)&lt;&gt;ROW(D90)))&gt;0,"Konflikt","Frei"))),"Eingaben prüfen"))</f>
        <v/>
      </c>
      <c r="N90" s="13">
        <f>IF(OR(D90="",E90="",F90=""),"",IF(F90&lt;=E90,"Zeitraum prüfen",IFERROR(IF(AND(VLOOKUP(D90,Maschinen!$A$8:$J$107,7,FALSE)=0,VLOOKUP(D90,Maschinen!$A$8:$J$107,8,FALSE)=0),"Kein Fenster",IF(OR(VLOOKUP(D90,Maschinen!$A$8:$J$107,7,FALSE)=0,VLOOKUP(D90,Maschinen!$A$8:$J$107,8,FALSE)=0),"Fenster unvollständig",IF(AND(E90&lt;VLOOKUP(D90,Maschinen!$A$8:$J$107,8,FALSE),F90&gt;VLOOKUP(D90,Maschinen!$A$8:$J$107,7,FALSE)),"Wartungskonflikt","Frei"))),"Maschine fehlt")))</f>
        <v/>
      </c>
      <c r="O90" s="24">
        <f>IF(COUNTA(A90:I90)=0,"",IFERROR(IF(OR(A90="",B90="",C90="",D90="",E90="",F90="",H90="",I90=""),"Pflichtangaben fehlen",IF(F90&lt;=E90,"Zeitraum prüfen",IF(L90&lt;&gt;"Aktiv",L90,IF(M90="Konflikt","Konflikt klären",IF(N90="Wartungskonflikt","Wartungskonflikt",IF(N90="Fenster unvollständig","Wartungsfenster prüfen",IF(AND(K90&lt;&gt;"",J90&gt;K90),"Tageskapazität prüfen","Planbar"))))))),"Eingaben prüfen"))</f>
        <v/>
      </c>
    </row>
    <row r="91">
      <c r="A91" s="20" t="n"/>
      <c r="B91" s="20" t="n"/>
      <c r="C91" s="20" t="n"/>
      <c r="D91" s="21" t="n"/>
      <c r="E91" s="28" t="n"/>
      <c r="F91" s="28" t="n"/>
      <c r="G91" s="29" t="n"/>
      <c r="H91" s="20" t="n"/>
      <c r="I91" s="21" t="n"/>
      <c r="J91" s="18">
        <f>IF(OR(E91="",F91=""),"",IFERROR((F91-E91)*24,""))</f>
        <v/>
      </c>
      <c r="K91" s="18">
        <f>IF(D91="","",IFERROR(VLOOKUP(D91,Maschinen!$A$8:$J$107,6,FALSE),""))</f>
        <v/>
      </c>
      <c r="L91" s="16">
        <f>IF(D91="","",IFERROR(IF(VLOOKUP(D91,Maschinen!$A$8:$J$107,5,FALSE)="Ja","Aktiv","Nicht aktiv"),"Maschine fehlt"))</f>
        <v/>
      </c>
      <c r="M91" s="16">
        <f>IF(OR(D91="",E91="",F91=""),"",IFERROR(IF(I91="Storniert","Nicht relevant",IF(F91&lt;=E91,"Zeitraum prüfen",IF(SUMPRODUCT(($D$8:$D$107=D91)*($E$8:$E$107&lt;F91)*($F$8:$F$107&gt;E91)*($I$8:$I$107&lt;&gt;"Storniert")*(ROW($D$8:$D$107)&lt;&gt;ROW(D91)))&gt;0,"Konflikt","Frei"))),"Eingaben prüfen"))</f>
        <v/>
      </c>
      <c r="N91" s="16">
        <f>IF(OR(D91="",E91="",F91=""),"",IF(F91&lt;=E91,"Zeitraum prüfen",IFERROR(IF(AND(VLOOKUP(D91,Maschinen!$A$8:$J$107,7,FALSE)=0,VLOOKUP(D91,Maschinen!$A$8:$J$107,8,FALSE)=0),"Kein Fenster",IF(OR(VLOOKUP(D91,Maschinen!$A$8:$J$107,7,FALSE)=0,VLOOKUP(D91,Maschinen!$A$8:$J$107,8,FALSE)=0),"Fenster unvollständig",IF(AND(E91&lt;VLOOKUP(D91,Maschinen!$A$8:$J$107,8,FALSE),F91&gt;VLOOKUP(D91,Maschinen!$A$8:$J$107,7,FALSE)),"Wartungskonflikt","Frei"))),"Maschine fehlt")))</f>
        <v/>
      </c>
      <c r="O91" s="3">
        <f>IF(COUNTA(A91:I91)=0,"",IFERROR(IF(OR(A91="",B91="",C91="",D91="",E91="",F91="",H91="",I91=""),"Pflichtangaben fehlen",IF(F91&lt;=E91,"Zeitraum prüfen",IF(L91&lt;&gt;"Aktiv",L91,IF(M91="Konflikt","Konflikt klären",IF(N91="Wartungskonflikt","Wartungskonflikt",IF(N91="Fenster unvollständig","Wartungsfenster prüfen",IF(AND(K91&lt;&gt;"",J91&gt;K91),"Tageskapazität prüfen","Planbar"))))))),"Eingaben prüfen"))</f>
        <v/>
      </c>
    </row>
    <row r="92">
      <c r="A92" s="20" t="n"/>
      <c r="B92" s="20" t="n"/>
      <c r="C92" s="20" t="n"/>
      <c r="D92" s="21" t="n"/>
      <c r="E92" s="28" t="n"/>
      <c r="F92" s="28" t="n"/>
      <c r="G92" s="29" t="n"/>
      <c r="H92" s="20" t="n"/>
      <c r="I92" s="21" t="n"/>
      <c r="J92" s="15">
        <f>IF(OR(E92="",F92=""),"",IFERROR((F92-E92)*24,""))</f>
        <v/>
      </c>
      <c r="K92" s="15">
        <f>IF(D92="","",IFERROR(VLOOKUP(D92,Maschinen!$A$8:$J$107,6,FALSE),""))</f>
        <v/>
      </c>
      <c r="L92" s="13">
        <f>IF(D92="","",IFERROR(IF(VLOOKUP(D92,Maschinen!$A$8:$J$107,5,FALSE)="Ja","Aktiv","Nicht aktiv"),"Maschine fehlt"))</f>
        <v/>
      </c>
      <c r="M92" s="13">
        <f>IF(OR(D92="",E92="",F92=""),"",IFERROR(IF(I92="Storniert","Nicht relevant",IF(F92&lt;=E92,"Zeitraum prüfen",IF(SUMPRODUCT(($D$8:$D$107=D92)*($E$8:$E$107&lt;F92)*($F$8:$F$107&gt;E92)*($I$8:$I$107&lt;&gt;"Storniert")*(ROW($D$8:$D$107)&lt;&gt;ROW(D92)))&gt;0,"Konflikt","Frei"))),"Eingaben prüfen"))</f>
        <v/>
      </c>
      <c r="N92" s="13">
        <f>IF(OR(D92="",E92="",F92=""),"",IF(F92&lt;=E92,"Zeitraum prüfen",IFERROR(IF(AND(VLOOKUP(D92,Maschinen!$A$8:$J$107,7,FALSE)=0,VLOOKUP(D92,Maschinen!$A$8:$J$107,8,FALSE)=0),"Kein Fenster",IF(OR(VLOOKUP(D92,Maschinen!$A$8:$J$107,7,FALSE)=0,VLOOKUP(D92,Maschinen!$A$8:$J$107,8,FALSE)=0),"Fenster unvollständig",IF(AND(E92&lt;VLOOKUP(D92,Maschinen!$A$8:$J$107,8,FALSE),F92&gt;VLOOKUP(D92,Maschinen!$A$8:$J$107,7,FALSE)),"Wartungskonflikt","Frei"))),"Maschine fehlt")))</f>
        <v/>
      </c>
      <c r="O92" s="24">
        <f>IF(COUNTA(A92:I92)=0,"",IFERROR(IF(OR(A92="",B92="",C92="",D92="",E92="",F92="",H92="",I92=""),"Pflichtangaben fehlen",IF(F92&lt;=E92,"Zeitraum prüfen",IF(L92&lt;&gt;"Aktiv",L92,IF(M92="Konflikt","Konflikt klären",IF(N92="Wartungskonflikt","Wartungskonflikt",IF(N92="Fenster unvollständig","Wartungsfenster prüfen",IF(AND(K92&lt;&gt;"",J92&gt;K92),"Tageskapazität prüfen","Planbar"))))))),"Eingaben prüfen"))</f>
        <v/>
      </c>
    </row>
    <row r="93">
      <c r="A93" s="20" t="n"/>
      <c r="B93" s="20" t="n"/>
      <c r="C93" s="20" t="n"/>
      <c r="D93" s="21" t="n"/>
      <c r="E93" s="28" t="n"/>
      <c r="F93" s="28" t="n"/>
      <c r="G93" s="29" t="n"/>
      <c r="H93" s="20" t="n"/>
      <c r="I93" s="21" t="n"/>
      <c r="J93" s="18">
        <f>IF(OR(E93="",F93=""),"",IFERROR((F93-E93)*24,""))</f>
        <v/>
      </c>
      <c r="K93" s="18">
        <f>IF(D93="","",IFERROR(VLOOKUP(D93,Maschinen!$A$8:$J$107,6,FALSE),""))</f>
        <v/>
      </c>
      <c r="L93" s="16">
        <f>IF(D93="","",IFERROR(IF(VLOOKUP(D93,Maschinen!$A$8:$J$107,5,FALSE)="Ja","Aktiv","Nicht aktiv"),"Maschine fehlt"))</f>
        <v/>
      </c>
      <c r="M93" s="16">
        <f>IF(OR(D93="",E93="",F93=""),"",IFERROR(IF(I93="Storniert","Nicht relevant",IF(F93&lt;=E93,"Zeitraum prüfen",IF(SUMPRODUCT(($D$8:$D$107=D93)*($E$8:$E$107&lt;F93)*($F$8:$F$107&gt;E93)*($I$8:$I$107&lt;&gt;"Storniert")*(ROW($D$8:$D$107)&lt;&gt;ROW(D93)))&gt;0,"Konflikt","Frei"))),"Eingaben prüfen"))</f>
        <v/>
      </c>
      <c r="N93" s="16">
        <f>IF(OR(D93="",E93="",F93=""),"",IF(F93&lt;=E93,"Zeitraum prüfen",IFERROR(IF(AND(VLOOKUP(D93,Maschinen!$A$8:$J$107,7,FALSE)=0,VLOOKUP(D93,Maschinen!$A$8:$J$107,8,FALSE)=0),"Kein Fenster",IF(OR(VLOOKUP(D93,Maschinen!$A$8:$J$107,7,FALSE)=0,VLOOKUP(D93,Maschinen!$A$8:$J$107,8,FALSE)=0),"Fenster unvollständig",IF(AND(E93&lt;VLOOKUP(D93,Maschinen!$A$8:$J$107,8,FALSE),F93&gt;VLOOKUP(D93,Maschinen!$A$8:$J$107,7,FALSE)),"Wartungskonflikt","Frei"))),"Maschine fehlt")))</f>
        <v/>
      </c>
      <c r="O93" s="3">
        <f>IF(COUNTA(A93:I93)=0,"",IFERROR(IF(OR(A93="",B93="",C93="",D93="",E93="",F93="",H93="",I93=""),"Pflichtangaben fehlen",IF(F93&lt;=E93,"Zeitraum prüfen",IF(L93&lt;&gt;"Aktiv",L93,IF(M93="Konflikt","Konflikt klären",IF(N93="Wartungskonflikt","Wartungskonflikt",IF(N93="Fenster unvollständig","Wartungsfenster prüfen",IF(AND(K93&lt;&gt;"",J93&gt;K93),"Tageskapazität prüfen","Planbar"))))))),"Eingaben prüfen"))</f>
        <v/>
      </c>
    </row>
    <row r="94">
      <c r="A94" s="20" t="n"/>
      <c r="B94" s="20" t="n"/>
      <c r="C94" s="20" t="n"/>
      <c r="D94" s="21" t="n"/>
      <c r="E94" s="28" t="n"/>
      <c r="F94" s="28" t="n"/>
      <c r="G94" s="29" t="n"/>
      <c r="H94" s="20" t="n"/>
      <c r="I94" s="21" t="n"/>
      <c r="J94" s="15">
        <f>IF(OR(E94="",F94=""),"",IFERROR((F94-E94)*24,""))</f>
        <v/>
      </c>
      <c r="K94" s="15">
        <f>IF(D94="","",IFERROR(VLOOKUP(D94,Maschinen!$A$8:$J$107,6,FALSE),""))</f>
        <v/>
      </c>
      <c r="L94" s="13">
        <f>IF(D94="","",IFERROR(IF(VLOOKUP(D94,Maschinen!$A$8:$J$107,5,FALSE)="Ja","Aktiv","Nicht aktiv"),"Maschine fehlt"))</f>
        <v/>
      </c>
      <c r="M94" s="13">
        <f>IF(OR(D94="",E94="",F94=""),"",IFERROR(IF(I94="Storniert","Nicht relevant",IF(F94&lt;=E94,"Zeitraum prüfen",IF(SUMPRODUCT(($D$8:$D$107=D94)*($E$8:$E$107&lt;F94)*($F$8:$F$107&gt;E94)*($I$8:$I$107&lt;&gt;"Storniert")*(ROW($D$8:$D$107)&lt;&gt;ROW(D94)))&gt;0,"Konflikt","Frei"))),"Eingaben prüfen"))</f>
        <v/>
      </c>
      <c r="N94" s="13">
        <f>IF(OR(D94="",E94="",F94=""),"",IF(F94&lt;=E94,"Zeitraum prüfen",IFERROR(IF(AND(VLOOKUP(D94,Maschinen!$A$8:$J$107,7,FALSE)=0,VLOOKUP(D94,Maschinen!$A$8:$J$107,8,FALSE)=0),"Kein Fenster",IF(OR(VLOOKUP(D94,Maschinen!$A$8:$J$107,7,FALSE)=0,VLOOKUP(D94,Maschinen!$A$8:$J$107,8,FALSE)=0),"Fenster unvollständig",IF(AND(E94&lt;VLOOKUP(D94,Maschinen!$A$8:$J$107,8,FALSE),F94&gt;VLOOKUP(D94,Maschinen!$A$8:$J$107,7,FALSE)),"Wartungskonflikt","Frei"))),"Maschine fehlt")))</f>
        <v/>
      </c>
      <c r="O94" s="24">
        <f>IF(COUNTA(A94:I94)=0,"",IFERROR(IF(OR(A94="",B94="",C94="",D94="",E94="",F94="",H94="",I94=""),"Pflichtangaben fehlen",IF(F94&lt;=E94,"Zeitraum prüfen",IF(L94&lt;&gt;"Aktiv",L94,IF(M94="Konflikt","Konflikt klären",IF(N94="Wartungskonflikt","Wartungskonflikt",IF(N94="Fenster unvollständig","Wartungsfenster prüfen",IF(AND(K94&lt;&gt;"",J94&gt;K94),"Tageskapazität prüfen","Planbar"))))))),"Eingaben prüfen"))</f>
        <v/>
      </c>
    </row>
    <row r="95">
      <c r="A95" s="20" t="n"/>
      <c r="B95" s="20" t="n"/>
      <c r="C95" s="20" t="n"/>
      <c r="D95" s="21" t="n"/>
      <c r="E95" s="28" t="n"/>
      <c r="F95" s="28" t="n"/>
      <c r="G95" s="29" t="n"/>
      <c r="H95" s="20" t="n"/>
      <c r="I95" s="21" t="n"/>
      <c r="J95" s="18">
        <f>IF(OR(E95="",F95=""),"",IFERROR((F95-E95)*24,""))</f>
        <v/>
      </c>
      <c r="K95" s="18">
        <f>IF(D95="","",IFERROR(VLOOKUP(D95,Maschinen!$A$8:$J$107,6,FALSE),""))</f>
        <v/>
      </c>
      <c r="L95" s="16">
        <f>IF(D95="","",IFERROR(IF(VLOOKUP(D95,Maschinen!$A$8:$J$107,5,FALSE)="Ja","Aktiv","Nicht aktiv"),"Maschine fehlt"))</f>
        <v/>
      </c>
      <c r="M95" s="16">
        <f>IF(OR(D95="",E95="",F95=""),"",IFERROR(IF(I95="Storniert","Nicht relevant",IF(F95&lt;=E95,"Zeitraum prüfen",IF(SUMPRODUCT(($D$8:$D$107=D95)*($E$8:$E$107&lt;F95)*($F$8:$F$107&gt;E95)*($I$8:$I$107&lt;&gt;"Storniert")*(ROW($D$8:$D$107)&lt;&gt;ROW(D95)))&gt;0,"Konflikt","Frei"))),"Eingaben prüfen"))</f>
        <v/>
      </c>
      <c r="N95" s="16">
        <f>IF(OR(D95="",E95="",F95=""),"",IF(F95&lt;=E95,"Zeitraum prüfen",IFERROR(IF(AND(VLOOKUP(D95,Maschinen!$A$8:$J$107,7,FALSE)=0,VLOOKUP(D95,Maschinen!$A$8:$J$107,8,FALSE)=0),"Kein Fenster",IF(OR(VLOOKUP(D95,Maschinen!$A$8:$J$107,7,FALSE)=0,VLOOKUP(D95,Maschinen!$A$8:$J$107,8,FALSE)=0),"Fenster unvollständig",IF(AND(E95&lt;VLOOKUP(D95,Maschinen!$A$8:$J$107,8,FALSE),F95&gt;VLOOKUP(D95,Maschinen!$A$8:$J$107,7,FALSE)),"Wartungskonflikt","Frei"))),"Maschine fehlt")))</f>
        <v/>
      </c>
      <c r="O95" s="3">
        <f>IF(COUNTA(A95:I95)=0,"",IFERROR(IF(OR(A95="",B95="",C95="",D95="",E95="",F95="",H95="",I95=""),"Pflichtangaben fehlen",IF(F95&lt;=E95,"Zeitraum prüfen",IF(L95&lt;&gt;"Aktiv",L95,IF(M95="Konflikt","Konflikt klären",IF(N95="Wartungskonflikt","Wartungskonflikt",IF(N95="Fenster unvollständig","Wartungsfenster prüfen",IF(AND(K95&lt;&gt;"",J95&gt;K95),"Tageskapazität prüfen","Planbar"))))))),"Eingaben prüfen"))</f>
        <v/>
      </c>
    </row>
    <row r="96">
      <c r="A96" s="20" t="n"/>
      <c r="B96" s="20" t="n"/>
      <c r="C96" s="20" t="n"/>
      <c r="D96" s="21" t="n"/>
      <c r="E96" s="28" t="n"/>
      <c r="F96" s="28" t="n"/>
      <c r="G96" s="29" t="n"/>
      <c r="H96" s="20" t="n"/>
      <c r="I96" s="21" t="n"/>
      <c r="J96" s="15">
        <f>IF(OR(E96="",F96=""),"",IFERROR((F96-E96)*24,""))</f>
        <v/>
      </c>
      <c r="K96" s="15">
        <f>IF(D96="","",IFERROR(VLOOKUP(D96,Maschinen!$A$8:$J$107,6,FALSE),""))</f>
        <v/>
      </c>
      <c r="L96" s="13">
        <f>IF(D96="","",IFERROR(IF(VLOOKUP(D96,Maschinen!$A$8:$J$107,5,FALSE)="Ja","Aktiv","Nicht aktiv"),"Maschine fehlt"))</f>
        <v/>
      </c>
      <c r="M96" s="13">
        <f>IF(OR(D96="",E96="",F96=""),"",IFERROR(IF(I96="Storniert","Nicht relevant",IF(F96&lt;=E96,"Zeitraum prüfen",IF(SUMPRODUCT(($D$8:$D$107=D96)*($E$8:$E$107&lt;F96)*($F$8:$F$107&gt;E96)*($I$8:$I$107&lt;&gt;"Storniert")*(ROW($D$8:$D$107)&lt;&gt;ROW(D96)))&gt;0,"Konflikt","Frei"))),"Eingaben prüfen"))</f>
        <v/>
      </c>
      <c r="N96" s="13">
        <f>IF(OR(D96="",E96="",F96=""),"",IF(F96&lt;=E96,"Zeitraum prüfen",IFERROR(IF(AND(VLOOKUP(D96,Maschinen!$A$8:$J$107,7,FALSE)=0,VLOOKUP(D96,Maschinen!$A$8:$J$107,8,FALSE)=0),"Kein Fenster",IF(OR(VLOOKUP(D96,Maschinen!$A$8:$J$107,7,FALSE)=0,VLOOKUP(D96,Maschinen!$A$8:$J$107,8,FALSE)=0),"Fenster unvollständig",IF(AND(E96&lt;VLOOKUP(D96,Maschinen!$A$8:$J$107,8,FALSE),F96&gt;VLOOKUP(D96,Maschinen!$A$8:$J$107,7,FALSE)),"Wartungskonflikt","Frei"))),"Maschine fehlt")))</f>
        <v/>
      </c>
      <c r="O96" s="24">
        <f>IF(COUNTA(A96:I96)=0,"",IFERROR(IF(OR(A96="",B96="",C96="",D96="",E96="",F96="",H96="",I96=""),"Pflichtangaben fehlen",IF(F96&lt;=E96,"Zeitraum prüfen",IF(L96&lt;&gt;"Aktiv",L96,IF(M96="Konflikt","Konflikt klären",IF(N96="Wartungskonflikt","Wartungskonflikt",IF(N96="Fenster unvollständig","Wartungsfenster prüfen",IF(AND(K96&lt;&gt;"",J96&gt;K96),"Tageskapazität prüfen","Planbar"))))))),"Eingaben prüfen"))</f>
        <v/>
      </c>
    </row>
    <row r="97">
      <c r="A97" s="20" t="n"/>
      <c r="B97" s="20" t="n"/>
      <c r="C97" s="20" t="n"/>
      <c r="D97" s="21" t="n"/>
      <c r="E97" s="28" t="n"/>
      <c r="F97" s="28" t="n"/>
      <c r="G97" s="29" t="n"/>
      <c r="H97" s="20" t="n"/>
      <c r="I97" s="21" t="n"/>
      <c r="J97" s="18">
        <f>IF(OR(E97="",F97=""),"",IFERROR((F97-E97)*24,""))</f>
        <v/>
      </c>
      <c r="K97" s="18">
        <f>IF(D97="","",IFERROR(VLOOKUP(D97,Maschinen!$A$8:$J$107,6,FALSE),""))</f>
        <v/>
      </c>
      <c r="L97" s="16">
        <f>IF(D97="","",IFERROR(IF(VLOOKUP(D97,Maschinen!$A$8:$J$107,5,FALSE)="Ja","Aktiv","Nicht aktiv"),"Maschine fehlt"))</f>
        <v/>
      </c>
      <c r="M97" s="16">
        <f>IF(OR(D97="",E97="",F97=""),"",IFERROR(IF(I97="Storniert","Nicht relevant",IF(F97&lt;=E97,"Zeitraum prüfen",IF(SUMPRODUCT(($D$8:$D$107=D97)*($E$8:$E$107&lt;F97)*($F$8:$F$107&gt;E97)*($I$8:$I$107&lt;&gt;"Storniert")*(ROW($D$8:$D$107)&lt;&gt;ROW(D97)))&gt;0,"Konflikt","Frei"))),"Eingaben prüfen"))</f>
        <v/>
      </c>
      <c r="N97" s="16">
        <f>IF(OR(D97="",E97="",F97=""),"",IF(F97&lt;=E97,"Zeitraum prüfen",IFERROR(IF(AND(VLOOKUP(D97,Maschinen!$A$8:$J$107,7,FALSE)=0,VLOOKUP(D97,Maschinen!$A$8:$J$107,8,FALSE)=0),"Kein Fenster",IF(OR(VLOOKUP(D97,Maschinen!$A$8:$J$107,7,FALSE)=0,VLOOKUP(D97,Maschinen!$A$8:$J$107,8,FALSE)=0),"Fenster unvollständig",IF(AND(E97&lt;VLOOKUP(D97,Maschinen!$A$8:$J$107,8,FALSE),F97&gt;VLOOKUP(D97,Maschinen!$A$8:$J$107,7,FALSE)),"Wartungskonflikt","Frei"))),"Maschine fehlt")))</f>
        <v/>
      </c>
      <c r="O97" s="3">
        <f>IF(COUNTA(A97:I97)=0,"",IFERROR(IF(OR(A97="",B97="",C97="",D97="",E97="",F97="",H97="",I97=""),"Pflichtangaben fehlen",IF(F97&lt;=E97,"Zeitraum prüfen",IF(L97&lt;&gt;"Aktiv",L97,IF(M97="Konflikt","Konflikt klären",IF(N97="Wartungskonflikt","Wartungskonflikt",IF(N97="Fenster unvollständig","Wartungsfenster prüfen",IF(AND(K97&lt;&gt;"",J97&gt;K97),"Tageskapazität prüfen","Planbar"))))))),"Eingaben prüfen"))</f>
        <v/>
      </c>
    </row>
    <row r="98">
      <c r="A98" s="20" t="n"/>
      <c r="B98" s="20" t="n"/>
      <c r="C98" s="20" t="n"/>
      <c r="D98" s="21" t="n"/>
      <c r="E98" s="28" t="n"/>
      <c r="F98" s="28" t="n"/>
      <c r="G98" s="29" t="n"/>
      <c r="H98" s="20" t="n"/>
      <c r="I98" s="21" t="n"/>
      <c r="J98" s="15">
        <f>IF(OR(E98="",F98=""),"",IFERROR((F98-E98)*24,""))</f>
        <v/>
      </c>
      <c r="K98" s="15">
        <f>IF(D98="","",IFERROR(VLOOKUP(D98,Maschinen!$A$8:$J$107,6,FALSE),""))</f>
        <v/>
      </c>
      <c r="L98" s="13">
        <f>IF(D98="","",IFERROR(IF(VLOOKUP(D98,Maschinen!$A$8:$J$107,5,FALSE)="Ja","Aktiv","Nicht aktiv"),"Maschine fehlt"))</f>
        <v/>
      </c>
      <c r="M98" s="13">
        <f>IF(OR(D98="",E98="",F98=""),"",IFERROR(IF(I98="Storniert","Nicht relevant",IF(F98&lt;=E98,"Zeitraum prüfen",IF(SUMPRODUCT(($D$8:$D$107=D98)*($E$8:$E$107&lt;F98)*($F$8:$F$107&gt;E98)*($I$8:$I$107&lt;&gt;"Storniert")*(ROW($D$8:$D$107)&lt;&gt;ROW(D98)))&gt;0,"Konflikt","Frei"))),"Eingaben prüfen"))</f>
        <v/>
      </c>
      <c r="N98" s="13">
        <f>IF(OR(D98="",E98="",F98=""),"",IF(F98&lt;=E98,"Zeitraum prüfen",IFERROR(IF(AND(VLOOKUP(D98,Maschinen!$A$8:$J$107,7,FALSE)=0,VLOOKUP(D98,Maschinen!$A$8:$J$107,8,FALSE)=0),"Kein Fenster",IF(OR(VLOOKUP(D98,Maschinen!$A$8:$J$107,7,FALSE)=0,VLOOKUP(D98,Maschinen!$A$8:$J$107,8,FALSE)=0),"Fenster unvollständig",IF(AND(E98&lt;VLOOKUP(D98,Maschinen!$A$8:$J$107,8,FALSE),F98&gt;VLOOKUP(D98,Maschinen!$A$8:$J$107,7,FALSE)),"Wartungskonflikt","Frei"))),"Maschine fehlt")))</f>
        <v/>
      </c>
      <c r="O98" s="24">
        <f>IF(COUNTA(A98:I98)=0,"",IFERROR(IF(OR(A98="",B98="",C98="",D98="",E98="",F98="",H98="",I98=""),"Pflichtangaben fehlen",IF(F98&lt;=E98,"Zeitraum prüfen",IF(L98&lt;&gt;"Aktiv",L98,IF(M98="Konflikt","Konflikt klären",IF(N98="Wartungskonflikt","Wartungskonflikt",IF(N98="Fenster unvollständig","Wartungsfenster prüfen",IF(AND(K98&lt;&gt;"",J98&gt;K98),"Tageskapazität prüfen","Planbar"))))))),"Eingaben prüfen"))</f>
        <v/>
      </c>
    </row>
    <row r="99">
      <c r="A99" s="20" t="n"/>
      <c r="B99" s="20" t="n"/>
      <c r="C99" s="20" t="n"/>
      <c r="D99" s="21" t="n"/>
      <c r="E99" s="28" t="n"/>
      <c r="F99" s="28" t="n"/>
      <c r="G99" s="29" t="n"/>
      <c r="H99" s="20" t="n"/>
      <c r="I99" s="21" t="n"/>
      <c r="J99" s="18">
        <f>IF(OR(E99="",F99=""),"",IFERROR((F99-E99)*24,""))</f>
        <v/>
      </c>
      <c r="K99" s="18">
        <f>IF(D99="","",IFERROR(VLOOKUP(D99,Maschinen!$A$8:$J$107,6,FALSE),""))</f>
        <v/>
      </c>
      <c r="L99" s="16">
        <f>IF(D99="","",IFERROR(IF(VLOOKUP(D99,Maschinen!$A$8:$J$107,5,FALSE)="Ja","Aktiv","Nicht aktiv"),"Maschine fehlt"))</f>
        <v/>
      </c>
      <c r="M99" s="16">
        <f>IF(OR(D99="",E99="",F99=""),"",IFERROR(IF(I99="Storniert","Nicht relevant",IF(F99&lt;=E99,"Zeitraum prüfen",IF(SUMPRODUCT(($D$8:$D$107=D99)*($E$8:$E$107&lt;F99)*($F$8:$F$107&gt;E99)*($I$8:$I$107&lt;&gt;"Storniert")*(ROW($D$8:$D$107)&lt;&gt;ROW(D99)))&gt;0,"Konflikt","Frei"))),"Eingaben prüfen"))</f>
        <v/>
      </c>
      <c r="N99" s="16">
        <f>IF(OR(D99="",E99="",F99=""),"",IF(F99&lt;=E99,"Zeitraum prüfen",IFERROR(IF(AND(VLOOKUP(D99,Maschinen!$A$8:$J$107,7,FALSE)=0,VLOOKUP(D99,Maschinen!$A$8:$J$107,8,FALSE)=0),"Kein Fenster",IF(OR(VLOOKUP(D99,Maschinen!$A$8:$J$107,7,FALSE)=0,VLOOKUP(D99,Maschinen!$A$8:$J$107,8,FALSE)=0),"Fenster unvollständig",IF(AND(E99&lt;VLOOKUP(D99,Maschinen!$A$8:$J$107,8,FALSE),F99&gt;VLOOKUP(D99,Maschinen!$A$8:$J$107,7,FALSE)),"Wartungskonflikt","Frei"))),"Maschine fehlt")))</f>
        <v/>
      </c>
      <c r="O99" s="3">
        <f>IF(COUNTA(A99:I99)=0,"",IFERROR(IF(OR(A99="",B99="",C99="",D99="",E99="",F99="",H99="",I99=""),"Pflichtangaben fehlen",IF(F99&lt;=E99,"Zeitraum prüfen",IF(L99&lt;&gt;"Aktiv",L99,IF(M99="Konflikt","Konflikt klären",IF(N99="Wartungskonflikt","Wartungskonflikt",IF(N99="Fenster unvollständig","Wartungsfenster prüfen",IF(AND(K99&lt;&gt;"",J99&gt;K99),"Tageskapazität prüfen","Planbar"))))))),"Eingaben prüfen"))</f>
        <v/>
      </c>
    </row>
    <row r="100">
      <c r="A100" s="20" t="n"/>
      <c r="B100" s="20" t="n"/>
      <c r="C100" s="20" t="n"/>
      <c r="D100" s="21" t="n"/>
      <c r="E100" s="28" t="n"/>
      <c r="F100" s="28" t="n"/>
      <c r="G100" s="29" t="n"/>
      <c r="H100" s="20" t="n"/>
      <c r="I100" s="21" t="n"/>
      <c r="J100" s="15">
        <f>IF(OR(E100="",F100=""),"",IFERROR((F100-E100)*24,""))</f>
        <v/>
      </c>
      <c r="K100" s="15">
        <f>IF(D100="","",IFERROR(VLOOKUP(D100,Maschinen!$A$8:$J$107,6,FALSE),""))</f>
        <v/>
      </c>
      <c r="L100" s="13">
        <f>IF(D100="","",IFERROR(IF(VLOOKUP(D100,Maschinen!$A$8:$J$107,5,FALSE)="Ja","Aktiv","Nicht aktiv"),"Maschine fehlt"))</f>
        <v/>
      </c>
      <c r="M100" s="13">
        <f>IF(OR(D100="",E100="",F100=""),"",IFERROR(IF(I100="Storniert","Nicht relevant",IF(F100&lt;=E100,"Zeitraum prüfen",IF(SUMPRODUCT(($D$8:$D$107=D100)*($E$8:$E$107&lt;F100)*($F$8:$F$107&gt;E100)*($I$8:$I$107&lt;&gt;"Storniert")*(ROW($D$8:$D$107)&lt;&gt;ROW(D100)))&gt;0,"Konflikt","Frei"))),"Eingaben prüfen"))</f>
        <v/>
      </c>
      <c r="N100" s="13">
        <f>IF(OR(D100="",E100="",F100=""),"",IF(F100&lt;=E100,"Zeitraum prüfen",IFERROR(IF(AND(VLOOKUP(D100,Maschinen!$A$8:$J$107,7,FALSE)=0,VLOOKUP(D100,Maschinen!$A$8:$J$107,8,FALSE)=0),"Kein Fenster",IF(OR(VLOOKUP(D100,Maschinen!$A$8:$J$107,7,FALSE)=0,VLOOKUP(D100,Maschinen!$A$8:$J$107,8,FALSE)=0),"Fenster unvollständig",IF(AND(E100&lt;VLOOKUP(D100,Maschinen!$A$8:$J$107,8,FALSE),F100&gt;VLOOKUP(D100,Maschinen!$A$8:$J$107,7,FALSE)),"Wartungskonflikt","Frei"))),"Maschine fehlt")))</f>
        <v/>
      </c>
      <c r="O100" s="24">
        <f>IF(COUNTA(A100:I100)=0,"",IFERROR(IF(OR(A100="",B100="",C100="",D100="",E100="",F100="",H100="",I100=""),"Pflichtangaben fehlen",IF(F100&lt;=E100,"Zeitraum prüfen",IF(L100&lt;&gt;"Aktiv",L100,IF(M100="Konflikt","Konflikt klären",IF(N100="Wartungskonflikt","Wartungskonflikt",IF(N100="Fenster unvollständig","Wartungsfenster prüfen",IF(AND(K100&lt;&gt;"",J100&gt;K100),"Tageskapazität prüfen","Planbar"))))))),"Eingaben prüfen"))</f>
        <v/>
      </c>
    </row>
    <row r="101">
      <c r="A101" s="20" t="n"/>
      <c r="B101" s="20" t="n"/>
      <c r="C101" s="20" t="n"/>
      <c r="D101" s="21" t="n"/>
      <c r="E101" s="28" t="n"/>
      <c r="F101" s="28" t="n"/>
      <c r="G101" s="29" t="n"/>
      <c r="H101" s="20" t="n"/>
      <c r="I101" s="21" t="n"/>
      <c r="J101" s="18">
        <f>IF(OR(E101="",F101=""),"",IFERROR((F101-E101)*24,""))</f>
        <v/>
      </c>
      <c r="K101" s="18">
        <f>IF(D101="","",IFERROR(VLOOKUP(D101,Maschinen!$A$8:$J$107,6,FALSE),""))</f>
        <v/>
      </c>
      <c r="L101" s="16">
        <f>IF(D101="","",IFERROR(IF(VLOOKUP(D101,Maschinen!$A$8:$J$107,5,FALSE)="Ja","Aktiv","Nicht aktiv"),"Maschine fehlt"))</f>
        <v/>
      </c>
      <c r="M101" s="16">
        <f>IF(OR(D101="",E101="",F101=""),"",IFERROR(IF(I101="Storniert","Nicht relevant",IF(F101&lt;=E101,"Zeitraum prüfen",IF(SUMPRODUCT(($D$8:$D$107=D101)*($E$8:$E$107&lt;F101)*($F$8:$F$107&gt;E101)*($I$8:$I$107&lt;&gt;"Storniert")*(ROW($D$8:$D$107)&lt;&gt;ROW(D101)))&gt;0,"Konflikt","Frei"))),"Eingaben prüfen"))</f>
        <v/>
      </c>
      <c r="N101" s="16">
        <f>IF(OR(D101="",E101="",F101=""),"",IF(F101&lt;=E101,"Zeitraum prüfen",IFERROR(IF(AND(VLOOKUP(D101,Maschinen!$A$8:$J$107,7,FALSE)=0,VLOOKUP(D101,Maschinen!$A$8:$J$107,8,FALSE)=0),"Kein Fenster",IF(OR(VLOOKUP(D101,Maschinen!$A$8:$J$107,7,FALSE)=0,VLOOKUP(D101,Maschinen!$A$8:$J$107,8,FALSE)=0),"Fenster unvollständig",IF(AND(E101&lt;VLOOKUP(D101,Maschinen!$A$8:$J$107,8,FALSE),F101&gt;VLOOKUP(D101,Maschinen!$A$8:$J$107,7,FALSE)),"Wartungskonflikt","Frei"))),"Maschine fehlt")))</f>
        <v/>
      </c>
      <c r="O101" s="3">
        <f>IF(COUNTA(A101:I101)=0,"",IFERROR(IF(OR(A101="",B101="",C101="",D101="",E101="",F101="",H101="",I101=""),"Pflichtangaben fehlen",IF(F101&lt;=E101,"Zeitraum prüfen",IF(L101&lt;&gt;"Aktiv",L101,IF(M101="Konflikt","Konflikt klären",IF(N101="Wartungskonflikt","Wartungskonflikt",IF(N101="Fenster unvollständig","Wartungsfenster prüfen",IF(AND(K101&lt;&gt;"",J101&gt;K101),"Tageskapazität prüfen","Planbar"))))))),"Eingaben prüfen"))</f>
        <v/>
      </c>
    </row>
    <row r="102">
      <c r="A102" s="20" t="n"/>
      <c r="B102" s="20" t="n"/>
      <c r="C102" s="20" t="n"/>
      <c r="D102" s="21" t="n"/>
      <c r="E102" s="28" t="n"/>
      <c r="F102" s="28" t="n"/>
      <c r="G102" s="29" t="n"/>
      <c r="H102" s="20" t="n"/>
      <c r="I102" s="21" t="n"/>
      <c r="J102" s="15">
        <f>IF(OR(E102="",F102=""),"",IFERROR((F102-E102)*24,""))</f>
        <v/>
      </c>
      <c r="K102" s="15">
        <f>IF(D102="","",IFERROR(VLOOKUP(D102,Maschinen!$A$8:$J$107,6,FALSE),""))</f>
        <v/>
      </c>
      <c r="L102" s="13">
        <f>IF(D102="","",IFERROR(IF(VLOOKUP(D102,Maschinen!$A$8:$J$107,5,FALSE)="Ja","Aktiv","Nicht aktiv"),"Maschine fehlt"))</f>
        <v/>
      </c>
      <c r="M102" s="13">
        <f>IF(OR(D102="",E102="",F102=""),"",IFERROR(IF(I102="Storniert","Nicht relevant",IF(F102&lt;=E102,"Zeitraum prüfen",IF(SUMPRODUCT(($D$8:$D$107=D102)*($E$8:$E$107&lt;F102)*($F$8:$F$107&gt;E102)*($I$8:$I$107&lt;&gt;"Storniert")*(ROW($D$8:$D$107)&lt;&gt;ROW(D102)))&gt;0,"Konflikt","Frei"))),"Eingaben prüfen"))</f>
        <v/>
      </c>
      <c r="N102" s="13">
        <f>IF(OR(D102="",E102="",F102=""),"",IF(F102&lt;=E102,"Zeitraum prüfen",IFERROR(IF(AND(VLOOKUP(D102,Maschinen!$A$8:$J$107,7,FALSE)=0,VLOOKUP(D102,Maschinen!$A$8:$J$107,8,FALSE)=0),"Kein Fenster",IF(OR(VLOOKUP(D102,Maschinen!$A$8:$J$107,7,FALSE)=0,VLOOKUP(D102,Maschinen!$A$8:$J$107,8,FALSE)=0),"Fenster unvollständig",IF(AND(E102&lt;VLOOKUP(D102,Maschinen!$A$8:$J$107,8,FALSE),F102&gt;VLOOKUP(D102,Maschinen!$A$8:$J$107,7,FALSE)),"Wartungskonflikt","Frei"))),"Maschine fehlt")))</f>
        <v/>
      </c>
      <c r="O102" s="24">
        <f>IF(COUNTA(A102:I102)=0,"",IFERROR(IF(OR(A102="",B102="",C102="",D102="",E102="",F102="",H102="",I102=""),"Pflichtangaben fehlen",IF(F102&lt;=E102,"Zeitraum prüfen",IF(L102&lt;&gt;"Aktiv",L102,IF(M102="Konflikt","Konflikt klären",IF(N102="Wartungskonflikt","Wartungskonflikt",IF(N102="Fenster unvollständig","Wartungsfenster prüfen",IF(AND(K102&lt;&gt;"",J102&gt;K102),"Tageskapazität prüfen","Planbar"))))))),"Eingaben prüfen"))</f>
        <v/>
      </c>
    </row>
    <row r="103">
      <c r="A103" s="20" t="n"/>
      <c r="B103" s="20" t="n"/>
      <c r="C103" s="20" t="n"/>
      <c r="D103" s="21" t="n"/>
      <c r="E103" s="28" t="n"/>
      <c r="F103" s="28" t="n"/>
      <c r="G103" s="29" t="n"/>
      <c r="H103" s="20" t="n"/>
      <c r="I103" s="21" t="n"/>
      <c r="J103" s="18">
        <f>IF(OR(E103="",F103=""),"",IFERROR((F103-E103)*24,""))</f>
        <v/>
      </c>
      <c r="K103" s="18">
        <f>IF(D103="","",IFERROR(VLOOKUP(D103,Maschinen!$A$8:$J$107,6,FALSE),""))</f>
        <v/>
      </c>
      <c r="L103" s="16">
        <f>IF(D103="","",IFERROR(IF(VLOOKUP(D103,Maschinen!$A$8:$J$107,5,FALSE)="Ja","Aktiv","Nicht aktiv"),"Maschine fehlt"))</f>
        <v/>
      </c>
      <c r="M103" s="16">
        <f>IF(OR(D103="",E103="",F103=""),"",IFERROR(IF(I103="Storniert","Nicht relevant",IF(F103&lt;=E103,"Zeitraum prüfen",IF(SUMPRODUCT(($D$8:$D$107=D103)*($E$8:$E$107&lt;F103)*($F$8:$F$107&gt;E103)*($I$8:$I$107&lt;&gt;"Storniert")*(ROW($D$8:$D$107)&lt;&gt;ROW(D103)))&gt;0,"Konflikt","Frei"))),"Eingaben prüfen"))</f>
        <v/>
      </c>
      <c r="N103" s="16">
        <f>IF(OR(D103="",E103="",F103=""),"",IF(F103&lt;=E103,"Zeitraum prüfen",IFERROR(IF(AND(VLOOKUP(D103,Maschinen!$A$8:$J$107,7,FALSE)=0,VLOOKUP(D103,Maschinen!$A$8:$J$107,8,FALSE)=0),"Kein Fenster",IF(OR(VLOOKUP(D103,Maschinen!$A$8:$J$107,7,FALSE)=0,VLOOKUP(D103,Maschinen!$A$8:$J$107,8,FALSE)=0),"Fenster unvollständig",IF(AND(E103&lt;VLOOKUP(D103,Maschinen!$A$8:$J$107,8,FALSE),F103&gt;VLOOKUP(D103,Maschinen!$A$8:$J$107,7,FALSE)),"Wartungskonflikt","Frei"))),"Maschine fehlt")))</f>
        <v/>
      </c>
      <c r="O103" s="3">
        <f>IF(COUNTA(A103:I103)=0,"",IFERROR(IF(OR(A103="",B103="",C103="",D103="",E103="",F103="",H103="",I103=""),"Pflichtangaben fehlen",IF(F103&lt;=E103,"Zeitraum prüfen",IF(L103&lt;&gt;"Aktiv",L103,IF(M103="Konflikt","Konflikt klären",IF(N103="Wartungskonflikt","Wartungskonflikt",IF(N103="Fenster unvollständig","Wartungsfenster prüfen",IF(AND(K103&lt;&gt;"",J103&gt;K103),"Tageskapazität prüfen","Planbar"))))))),"Eingaben prüfen"))</f>
        <v/>
      </c>
    </row>
    <row r="104">
      <c r="A104" s="20" t="n"/>
      <c r="B104" s="20" t="n"/>
      <c r="C104" s="20" t="n"/>
      <c r="D104" s="21" t="n"/>
      <c r="E104" s="28" t="n"/>
      <c r="F104" s="28" t="n"/>
      <c r="G104" s="29" t="n"/>
      <c r="H104" s="20" t="n"/>
      <c r="I104" s="21" t="n"/>
      <c r="J104" s="15">
        <f>IF(OR(E104="",F104=""),"",IFERROR((F104-E104)*24,""))</f>
        <v/>
      </c>
      <c r="K104" s="15">
        <f>IF(D104="","",IFERROR(VLOOKUP(D104,Maschinen!$A$8:$J$107,6,FALSE),""))</f>
        <v/>
      </c>
      <c r="L104" s="13">
        <f>IF(D104="","",IFERROR(IF(VLOOKUP(D104,Maschinen!$A$8:$J$107,5,FALSE)="Ja","Aktiv","Nicht aktiv"),"Maschine fehlt"))</f>
        <v/>
      </c>
      <c r="M104" s="13">
        <f>IF(OR(D104="",E104="",F104=""),"",IFERROR(IF(I104="Storniert","Nicht relevant",IF(F104&lt;=E104,"Zeitraum prüfen",IF(SUMPRODUCT(($D$8:$D$107=D104)*($E$8:$E$107&lt;F104)*($F$8:$F$107&gt;E104)*($I$8:$I$107&lt;&gt;"Storniert")*(ROW($D$8:$D$107)&lt;&gt;ROW(D104)))&gt;0,"Konflikt","Frei"))),"Eingaben prüfen"))</f>
        <v/>
      </c>
      <c r="N104" s="13">
        <f>IF(OR(D104="",E104="",F104=""),"",IF(F104&lt;=E104,"Zeitraum prüfen",IFERROR(IF(AND(VLOOKUP(D104,Maschinen!$A$8:$J$107,7,FALSE)=0,VLOOKUP(D104,Maschinen!$A$8:$J$107,8,FALSE)=0),"Kein Fenster",IF(OR(VLOOKUP(D104,Maschinen!$A$8:$J$107,7,FALSE)=0,VLOOKUP(D104,Maschinen!$A$8:$J$107,8,FALSE)=0),"Fenster unvollständig",IF(AND(E104&lt;VLOOKUP(D104,Maschinen!$A$8:$J$107,8,FALSE),F104&gt;VLOOKUP(D104,Maschinen!$A$8:$J$107,7,FALSE)),"Wartungskonflikt","Frei"))),"Maschine fehlt")))</f>
        <v/>
      </c>
      <c r="O104" s="24">
        <f>IF(COUNTA(A104:I104)=0,"",IFERROR(IF(OR(A104="",B104="",C104="",D104="",E104="",F104="",H104="",I104=""),"Pflichtangaben fehlen",IF(F104&lt;=E104,"Zeitraum prüfen",IF(L104&lt;&gt;"Aktiv",L104,IF(M104="Konflikt","Konflikt klären",IF(N104="Wartungskonflikt","Wartungskonflikt",IF(N104="Fenster unvollständig","Wartungsfenster prüfen",IF(AND(K104&lt;&gt;"",J104&gt;K104),"Tageskapazität prüfen","Planbar"))))))),"Eingaben prüfen"))</f>
        <v/>
      </c>
    </row>
    <row r="105">
      <c r="A105" s="20" t="n"/>
      <c r="B105" s="20" t="n"/>
      <c r="C105" s="20" t="n"/>
      <c r="D105" s="21" t="n"/>
      <c r="E105" s="28" t="n"/>
      <c r="F105" s="28" t="n"/>
      <c r="G105" s="29" t="n"/>
      <c r="H105" s="20" t="n"/>
      <c r="I105" s="21" t="n"/>
      <c r="J105" s="18">
        <f>IF(OR(E105="",F105=""),"",IFERROR((F105-E105)*24,""))</f>
        <v/>
      </c>
      <c r="K105" s="18">
        <f>IF(D105="","",IFERROR(VLOOKUP(D105,Maschinen!$A$8:$J$107,6,FALSE),""))</f>
        <v/>
      </c>
      <c r="L105" s="16">
        <f>IF(D105="","",IFERROR(IF(VLOOKUP(D105,Maschinen!$A$8:$J$107,5,FALSE)="Ja","Aktiv","Nicht aktiv"),"Maschine fehlt"))</f>
        <v/>
      </c>
      <c r="M105" s="16">
        <f>IF(OR(D105="",E105="",F105=""),"",IFERROR(IF(I105="Storniert","Nicht relevant",IF(F105&lt;=E105,"Zeitraum prüfen",IF(SUMPRODUCT(($D$8:$D$107=D105)*($E$8:$E$107&lt;F105)*($F$8:$F$107&gt;E105)*($I$8:$I$107&lt;&gt;"Storniert")*(ROW($D$8:$D$107)&lt;&gt;ROW(D105)))&gt;0,"Konflikt","Frei"))),"Eingaben prüfen"))</f>
        <v/>
      </c>
      <c r="N105" s="16">
        <f>IF(OR(D105="",E105="",F105=""),"",IF(F105&lt;=E105,"Zeitraum prüfen",IFERROR(IF(AND(VLOOKUP(D105,Maschinen!$A$8:$J$107,7,FALSE)=0,VLOOKUP(D105,Maschinen!$A$8:$J$107,8,FALSE)=0),"Kein Fenster",IF(OR(VLOOKUP(D105,Maschinen!$A$8:$J$107,7,FALSE)=0,VLOOKUP(D105,Maschinen!$A$8:$J$107,8,FALSE)=0),"Fenster unvollständig",IF(AND(E105&lt;VLOOKUP(D105,Maschinen!$A$8:$J$107,8,FALSE),F105&gt;VLOOKUP(D105,Maschinen!$A$8:$J$107,7,FALSE)),"Wartungskonflikt","Frei"))),"Maschine fehlt")))</f>
        <v/>
      </c>
      <c r="O105" s="3">
        <f>IF(COUNTA(A105:I105)=0,"",IFERROR(IF(OR(A105="",B105="",C105="",D105="",E105="",F105="",H105="",I105=""),"Pflichtangaben fehlen",IF(F105&lt;=E105,"Zeitraum prüfen",IF(L105&lt;&gt;"Aktiv",L105,IF(M105="Konflikt","Konflikt klären",IF(N105="Wartungskonflikt","Wartungskonflikt",IF(N105="Fenster unvollständig","Wartungsfenster prüfen",IF(AND(K105&lt;&gt;"",J105&gt;K105),"Tageskapazität prüfen","Planbar"))))))),"Eingaben prüfen"))</f>
        <v/>
      </c>
    </row>
    <row r="106">
      <c r="A106" s="20" t="n"/>
      <c r="B106" s="20" t="n"/>
      <c r="C106" s="20" t="n"/>
      <c r="D106" s="21" t="n"/>
      <c r="E106" s="28" t="n"/>
      <c r="F106" s="28" t="n"/>
      <c r="G106" s="29" t="n"/>
      <c r="H106" s="20" t="n"/>
      <c r="I106" s="21" t="n"/>
      <c r="J106" s="15">
        <f>IF(OR(E106="",F106=""),"",IFERROR((F106-E106)*24,""))</f>
        <v/>
      </c>
      <c r="K106" s="15">
        <f>IF(D106="","",IFERROR(VLOOKUP(D106,Maschinen!$A$8:$J$107,6,FALSE),""))</f>
        <v/>
      </c>
      <c r="L106" s="13">
        <f>IF(D106="","",IFERROR(IF(VLOOKUP(D106,Maschinen!$A$8:$J$107,5,FALSE)="Ja","Aktiv","Nicht aktiv"),"Maschine fehlt"))</f>
        <v/>
      </c>
      <c r="M106" s="13">
        <f>IF(OR(D106="",E106="",F106=""),"",IFERROR(IF(I106="Storniert","Nicht relevant",IF(F106&lt;=E106,"Zeitraum prüfen",IF(SUMPRODUCT(($D$8:$D$107=D106)*($E$8:$E$107&lt;F106)*($F$8:$F$107&gt;E106)*($I$8:$I$107&lt;&gt;"Storniert")*(ROW($D$8:$D$107)&lt;&gt;ROW(D106)))&gt;0,"Konflikt","Frei"))),"Eingaben prüfen"))</f>
        <v/>
      </c>
      <c r="N106" s="13">
        <f>IF(OR(D106="",E106="",F106=""),"",IF(F106&lt;=E106,"Zeitraum prüfen",IFERROR(IF(AND(VLOOKUP(D106,Maschinen!$A$8:$J$107,7,FALSE)=0,VLOOKUP(D106,Maschinen!$A$8:$J$107,8,FALSE)=0),"Kein Fenster",IF(OR(VLOOKUP(D106,Maschinen!$A$8:$J$107,7,FALSE)=0,VLOOKUP(D106,Maschinen!$A$8:$J$107,8,FALSE)=0),"Fenster unvollständig",IF(AND(E106&lt;VLOOKUP(D106,Maschinen!$A$8:$J$107,8,FALSE),F106&gt;VLOOKUP(D106,Maschinen!$A$8:$J$107,7,FALSE)),"Wartungskonflikt","Frei"))),"Maschine fehlt")))</f>
        <v/>
      </c>
      <c r="O106" s="24">
        <f>IF(COUNTA(A106:I106)=0,"",IFERROR(IF(OR(A106="",B106="",C106="",D106="",E106="",F106="",H106="",I106=""),"Pflichtangaben fehlen",IF(F106&lt;=E106,"Zeitraum prüfen",IF(L106&lt;&gt;"Aktiv",L106,IF(M106="Konflikt","Konflikt klären",IF(N106="Wartungskonflikt","Wartungskonflikt",IF(N106="Fenster unvollständig","Wartungsfenster prüfen",IF(AND(K106&lt;&gt;"",J106&gt;K106),"Tageskapazität prüfen","Planbar"))))))),"Eingaben prüfen"))</f>
        <v/>
      </c>
    </row>
    <row r="107">
      <c r="A107" s="20" t="n"/>
      <c r="B107" s="20" t="n"/>
      <c r="C107" s="20" t="n"/>
      <c r="D107" s="21" t="n"/>
      <c r="E107" s="28" t="n"/>
      <c r="F107" s="28" t="n"/>
      <c r="G107" s="29" t="n"/>
      <c r="H107" s="20" t="n"/>
      <c r="I107" s="21" t="n"/>
      <c r="J107" s="18">
        <f>IF(OR(E107="",F107=""),"",IFERROR((F107-E107)*24,""))</f>
        <v/>
      </c>
      <c r="K107" s="18">
        <f>IF(D107="","",IFERROR(VLOOKUP(D107,Maschinen!$A$8:$J$107,6,FALSE),""))</f>
        <v/>
      </c>
      <c r="L107" s="16">
        <f>IF(D107="","",IFERROR(IF(VLOOKUP(D107,Maschinen!$A$8:$J$107,5,FALSE)="Ja","Aktiv","Nicht aktiv"),"Maschine fehlt"))</f>
        <v/>
      </c>
      <c r="M107" s="16">
        <f>IF(OR(D107="",E107="",F107=""),"",IFERROR(IF(I107="Storniert","Nicht relevant",IF(F107&lt;=E107,"Zeitraum prüfen",IF(SUMPRODUCT(($D$8:$D$107=D107)*($E$8:$E$107&lt;F107)*($F$8:$F$107&gt;E107)*($I$8:$I$107&lt;&gt;"Storniert")*(ROW($D$8:$D$107)&lt;&gt;ROW(D107)))&gt;0,"Konflikt","Frei"))),"Eingaben prüfen"))</f>
        <v/>
      </c>
      <c r="N107" s="16">
        <f>IF(OR(D107="",E107="",F107=""),"",IF(F107&lt;=E107,"Zeitraum prüfen",IFERROR(IF(AND(VLOOKUP(D107,Maschinen!$A$8:$J$107,7,FALSE)=0,VLOOKUP(D107,Maschinen!$A$8:$J$107,8,FALSE)=0),"Kein Fenster",IF(OR(VLOOKUP(D107,Maschinen!$A$8:$J$107,7,FALSE)=0,VLOOKUP(D107,Maschinen!$A$8:$J$107,8,FALSE)=0),"Fenster unvollständig",IF(AND(E107&lt;VLOOKUP(D107,Maschinen!$A$8:$J$107,8,FALSE),F107&gt;VLOOKUP(D107,Maschinen!$A$8:$J$107,7,FALSE)),"Wartungskonflikt","Frei"))),"Maschine fehlt")))</f>
        <v/>
      </c>
      <c r="O107" s="3">
        <f>IF(COUNTA(A107:I107)=0,"",IFERROR(IF(OR(A107="",B107="",C107="",D107="",E107="",F107="",H107="",I107=""),"Pflichtangaben fehlen",IF(F107&lt;=E107,"Zeitraum prüfen",IF(L107&lt;&gt;"Aktiv",L107,IF(M107="Konflikt","Konflikt klären",IF(N107="Wartungskonflikt","Wartungskonflikt",IF(N107="Fenster unvollständig","Wartungsfenster prüfen",IF(AND(K107&lt;&gt;"",J107&gt;K107),"Tageskapazität prüfen","Planbar"))))))),"Eingaben prüfen"))</f>
        <v/>
      </c>
    </row>
  </sheetData>
  <autoFilter ref="A7:O107"/>
  <mergeCells count="1">
    <mergeCell ref="A1:O1"/>
  </mergeCells>
  <conditionalFormatting sqref="A8:A107">
    <cfRule type="expression" priority="1" dxfId="0">
      <formula>AND($A8&lt;&gt;"",COUNTIF($A$8:$A$107,$A8)&gt;1)</formula>
    </cfRule>
  </conditionalFormatting>
  <conditionalFormatting sqref="M8:M107">
    <cfRule type="expression" priority="2" dxfId="0">
      <formula>$M8="Konflikt"</formula>
    </cfRule>
  </conditionalFormatting>
  <conditionalFormatting sqref="N8:N107">
    <cfRule type="expression" priority="3" dxfId="0">
      <formula>OR($N8="Wartungskonflikt",$N8="Fenster unvollständig")</formula>
    </cfRule>
  </conditionalFormatting>
  <conditionalFormatting sqref="O8:O107">
    <cfRule type="expression" priority="4" dxfId="1">
      <formula>AND($O8="Planbar",$A8&lt;&gt;"")</formula>
    </cfRule>
    <cfRule type="expression" priority="5" dxfId="0">
      <formula>AND($O8&lt;&gt;"",$O8&lt;&gt;"Planbar")</formula>
    </cfRule>
  </conditionalFormatting>
  <dataValidations count="7">
    <dataValidation sqref="A8:A107" showDropDown="0" showInputMessage="1" showErrorMessage="1" allowBlank="0" errorTitle="Doppelte Belegungs-ID" error="Die ID ist bereits vorhanden. Eingabe prüfen oder bewusst fortsetzen." promptTitle="Eindeutige Belegungs-ID" prompt="Textwert eingeben; doppelte Werte werden zusätzlich farblich markiert." type="custom" errorStyle="warning">
      <formula1>=OR(A8="",COUNTIF($A$8:$A$107,A8)=1)</formula1>
    </dataValidation>
    <dataValidation sqref="D8:D107" showDropDown="0" showInputMessage="1" showErrorMessage="1" allowBlank="0" errorTitle="Maschinen-ID prüfen" error="Die ID ist nicht in der vorbereiteten Auswahlliste enthalten." promptTitle="Maschine auswählen" prompt="Eine Maschinen-ID aus dem fiktiven Maschinenstamm auswählen." type="list" errorStyle="warning">
      <formula1>"MX-01,MX-02,MX-03,MX-04,MX-05,MX-06,MX-07,MX-08"</formula1>
    </dataValidation>
    <dataValidation sqref="E8:E107" showDropDown="0" showInputMessage="1" showErrorMessage="1" allowBlank="0" errorTitle="Beginn prüfen" error="Datum und Uhrzeit zwischen 01.01.2026 und 31.12.2029 eingeben." promptTitle="Beginn" prompt="Datum und Uhrzeit im Format TT.MM.JJJJ hh:mm." type="custom" errorStyle="warning">
      <formula1>=OR(E8="",AND(ISNUMBER(E8),E8&gt;=DATE(2026,1,1),E8&lt;=DATE(2029,12,31)))</formula1>
    </dataValidation>
    <dataValidation sqref="F8:F107" showDropDown="0" showInputMessage="1" showErrorMessage="1" allowBlank="0" errorTitle="Ende prüfen" error="Datum und Uhrzeit zwischen 01.01.2026 und 31.12.2029 eingeben." promptTitle="Ende" prompt="Das Ende muss nach dem Beginn liegen; die Formel markiert Abweichungen." type="custom" errorStyle="warning">
      <formula1>=OR(F8="",AND(ISNUMBER(F8),F8&gt;=DATE(2026,1,1),F8&lt;=DATE(2029,12,31)))</formula1>
    </dataValidation>
    <dataValidation sqref="G8:G107" showDropDown="0" showInputMessage="1" showErrorMessage="1" allowBlank="0" errorTitle="Menge prüfen" error="Eine ganze Stückzahl zwischen 1 und 100.000 eingeben." promptTitle="Menge" prompt="Optionale geplante Menge in Stück." type="whole" errorStyle="warning" operator="between">
      <formula1>1</formula1>
      <formula2>100000</formula2>
    </dataValidation>
    <dataValidation sqref="H8:H107" showDropDown="0" showInputMessage="1" showErrorMessage="1" allowBlank="0" errorTitle="Rolle prüfen" error="Eine vorbereitete Verantwortungsrolle auswählen." promptTitle="Verantwortungsrolle" prompt="Keine Personendaten eintragen; nur eine Rolle auswählen." type="list" errorStyle="warning">
      <formula1>"Fertigungsplanung,Schichtkoordination,Arbeitsvorbereitung"</formula1>
    </dataValidation>
    <dataValidation sqref="I8:I107" showDropDown="0" showInputMessage="1" showErrorMessage="1" allowBlank="0" errorTitle="Status prüfen" error="Einen vorbereiteten Status auswählen." promptTitle="Planungsstatus" prompt="Stornierte Belegungen werden bei der Konfliktprüfung nicht berücksichtigt." type="list" errorStyle="warning">
      <formula1>"Entwurf,Geplant,Freigegeben,In Arbeit,Abgeschlossen,Storniert"</formula1>
    </dataValidation>
  </dataValidations>
  <pageMargins left="0.3" right="0.3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20" customWidth="1" min="3" max="3"/>
    <col width="20" customWidth="1" min="4" max="4"/>
    <col width="12" customWidth="1" min="5" max="5"/>
    <col width="18" customWidth="1" min="6" max="6"/>
    <col width="20" customWidth="1" min="7" max="7"/>
    <col width="20" customWidth="1" min="8" max="8"/>
    <col width="19" customWidth="1" min="9" max="9"/>
    <col width="20" customWidth="1" min="10" max="10"/>
  </cols>
  <sheetData>
    <row r="1" ht="28" customHeight="1">
      <c r="A1" s="1" t="inlineStr">
        <is>
          <t>Maschinen – fiktiver Anlagenstamm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7" t="n"/>
    </row>
    <row r="2"/>
    <row r="3" ht="31" customHeight="1">
      <c r="A3" s="2" t="inlineStr">
        <is>
          <t>Zweck</t>
        </is>
      </c>
      <c r="B3" s="3" t="inlineStr">
        <is>
          <t>Pflegt die für die Belegungsentscheidung erforderlichen Maschinenmerkmale und ein optionales Wartungsfenster.</t>
        </is>
      </c>
      <c r="C3" s="4" t="n"/>
      <c r="D3" s="4" t="n"/>
      <c r="E3" s="4" t="n"/>
      <c r="F3" s="4" t="n"/>
      <c r="G3" s="4" t="n"/>
      <c r="H3" s="4" t="n"/>
      <c r="I3" s="4" t="n"/>
      <c r="J3" s="4" t="n"/>
    </row>
    <row r="4" ht="31" customHeight="1">
      <c r="A4" s="2" t="inlineStr">
        <is>
          <t>Datenquelle</t>
        </is>
      </c>
      <c r="B4" s="3" t="inlineStr">
        <is>
          <t>Manuelle interne Planungsannahmen; keine technische Anlagenanbindung und keine automatische Verfügbarkeitsmeldung.</t>
        </is>
      </c>
      <c r="C4" s="4" t="n"/>
      <c r="D4" s="4" t="n"/>
      <c r="E4" s="4" t="n"/>
      <c r="F4" s="4" t="n"/>
      <c r="G4" s="4" t="n"/>
      <c r="H4" s="4" t="n"/>
      <c r="I4" s="4" t="n"/>
      <c r="J4" s="4" t="n"/>
    </row>
    <row r="5" ht="31" customHeight="1">
      <c r="A5" s="2" t="inlineStr">
        <is>
          <t>Sichtbares Ergebnis</t>
        </is>
      </c>
      <c r="B5" s="3" t="inlineStr">
        <is>
          <t>Aktivstatus, Tageskapazität sowie Dauer und Plausibilität eines eingetragenen Wartungsfensters.</t>
        </is>
      </c>
      <c r="C5" s="4" t="n"/>
      <c r="D5" s="4" t="n"/>
      <c r="E5" s="4" t="n"/>
      <c r="F5" s="4" t="n"/>
      <c r="G5" s="4" t="n"/>
      <c r="H5" s="4" t="n"/>
      <c r="I5" s="4" t="n"/>
      <c r="J5" s="4" t="n"/>
    </row>
    <row r="6" ht="24" customHeight="1">
      <c r="A6" s="19" t="inlineStr">
        <is>
          <t>Gelb = veränderbare Eingabe. Maschinen-IDs müssen für eindeutige Suchergebnisse einmalig sein.</t>
        </is>
      </c>
    </row>
    <row r="7" ht="35" customHeight="1">
      <c r="A7" s="12" t="inlineStr">
        <is>
          <t>Maschinen-ID</t>
        </is>
      </c>
      <c r="B7" s="12" t="inlineStr">
        <is>
          <t>Anlagenbezeichnung</t>
        </is>
      </c>
      <c r="C7" s="12" t="inlineStr">
        <is>
          <t>Anlagengruppe</t>
        </is>
      </c>
      <c r="D7" s="12" t="inlineStr">
        <is>
          <t>Bereich</t>
        </is>
      </c>
      <c r="E7" s="12" t="inlineStr">
        <is>
          <t>Aktiv</t>
        </is>
      </c>
      <c r="F7" s="12" t="inlineStr">
        <is>
          <t>Kapazität h/Tag</t>
        </is>
      </c>
      <c r="G7" s="12" t="inlineStr">
        <is>
          <t>Wartung Beginn</t>
        </is>
      </c>
      <c r="H7" s="12" t="inlineStr">
        <is>
          <t>Wartung Ende</t>
        </is>
      </c>
      <c r="I7" s="12" t="inlineStr">
        <is>
          <t>Wartungsdauer h</t>
        </is>
      </c>
      <c r="J7" s="12" t="inlineStr">
        <is>
          <t>Fensterprüfung</t>
        </is>
      </c>
    </row>
    <row r="8">
      <c r="A8" s="21" t="inlineStr">
        <is>
          <t>MX-01</t>
        </is>
      </c>
      <c r="B8" s="20" t="inlineStr">
        <is>
          <t>Fiktiv-Drehzentrum Nord</t>
        </is>
      </c>
      <c r="C8" s="20" t="inlineStr">
        <is>
          <t>Drehzentrum</t>
        </is>
      </c>
      <c r="D8" s="20" t="inlineStr">
        <is>
          <t>Zerspanung</t>
        </is>
      </c>
      <c r="E8" s="21" t="inlineStr">
        <is>
          <t>Ja</t>
        </is>
      </c>
      <c r="F8" s="25" t="n">
        <v>16</v>
      </c>
      <c r="G8" s="28" t="n"/>
      <c r="H8" s="28" t="n"/>
      <c r="I8" s="14">
        <f>IF(OR(G8="",H8=""),"",IFERROR((H8-G8)*24,""))</f>
        <v/>
      </c>
      <c r="J8" s="13">
        <f>IF(COUNTA(A8:H8)=0,"",IFERROR(IF(AND(G8="",H8=""),"Kein Fenster",IF(OR(G8="",H8=""),"Unvollständig",IF(H8&lt;=G8,"Zeitraum prüfen","OK"))),"Eingaben prüfen"))</f>
        <v/>
      </c>
    </row>
    <row r="9">
      <c r="A9" s="21" t="inlineStr">
        <is>
          <t>MX-02</t>
        </is>
      </c>
      <c r="B9" s="20" t="inlineStr">
        <is>
          <t>Fiktiv-Fräszentrum West</t>
        </is>
      </c>
      <c r="C9" s="20" t="inlineStr">
        <is>
          <t>Fräszentrum</t>
        </is>
      </c>
      <c r="D9" s="20" t="inlineStr">
        <is>
          <t>Zerspanung</t>
        </is>
      </c>
      <c r="E9" s="21" t="inlineStr">
        <is>
          <t>Ja</t>
        </is>
      </c>
      <c r="F9" s="25" t="n">
        <v>16</v>
      </c>
      <c r="G9" s="28" t="n"/>
      <c r="H9" s="28" t="n"/>
      <c r="I9" s="17">
        <f>IF(OR(G9="",H9=""),"",IFERROR((H9-G9)*24,""))</f>
        <v/>
      </c>
      <c r="J9" s="16">
        <f>IF(COUNTA(A9:H9)=0,"",IFERROR(IF(AND(G9="",H9=""),"Kein Fenster",IF(OR(G9="",H9=""),"Unvollständig",IF(H9&lt;=G9,"Zeitraum prüfen","OK"))),"Eingaben prüfen"))</f>
        <v/>
      </c>
    </row>
    <row r="10">
      <c r="A10" s="21" t="inlineStr">
        <is>
          <t>MX-03</t>
        </is>
      </c>
      <c r="B10" s="20" t="inlineStr">
        <is>
          <t>Fiktiv-Laserzelle Rot</t>
        </is>
      </c>
      <c r="C10" s="20" t="inlineStr">
        <is>
          <t>Laserschneiden</t>
        </is>
      </c>
      <c r="D10" s="20" t="inlineStr">
        <is>
          <t>Blechbearbeitung</t>
        </is>
      </c>
      <c r="E10" s="21" t="inlineStr">
        <is>
          <t>Ja</t>
        </is>
      </c>
      <c r="F10" s="25" t="n">
        <v>14</v>
      </c>
      <c r="G10" s="28" t="n">
        <v>46279.4375</v>
      </c>
      <c r="H10" s="28" t="n">
        <v>46279.5</v>
      </c>
      <c r="I10" s="14">
        <f>IF(OR(G10="",H10=""),"",IFERROR((H10-G10)*24,""))</f>
        <v/>
      </c>
      <c r="J10" s="13">
        <f>IF(COUNTA(A10:H10)=0,"",IFERROR(IF(AND(G10="",H10=""),"Kein Fenster",IF(OR(G10="",H10=""),"Unvollständig",IF(H10&lt;=G10,"Zeitraum prüfen","OK"))),"Eingaben prüfen"))</f>
        <v/>
      </c>
    </row>
    <row r="11">
      <c r="A11" s="21" t="inlineStr">
        <is>
          <t>MX-04</t>
        </is>
      </c>
      <c r="B11" s="20" t="inlineStr">
        <is>
          <t>Fiktiv-Montageinsel Blau</t>
        </is>
      </c>
      <c r="C11" s="20" t="inlineStr">
        <is>
          <t>Montage</t>
        </is>
      </c>
      <c r="D11" s="20" t="inlineStr">
        <is>
          <t>Montage</t>
        </is>
      </c>
      <c r="E11" s="21" t="inlineStr">
        <is>
          <t>Ja</t>
        </is>
      </c>
      <c r="F11" s="25" t="n">
        <v>16</v>
      </c>
      <c r="G11" s="28" t="n"/>
      <c r="H11" s="28" t="n"/>
      <c r="I11" s="17">
        <f>IF(OR(G11="",H11=""),"",IFERROR((H11-G11)*24,""))</f>
        <v/>
      </c>
      <c r="J11" s="16">
        <f>IF(COUNTA(A11:H11)=0,"",IFERROR(IF(AND(G11="",H11=""),"Kein Fenster",IF(OR(G11="",H11=""),"Unvollständig",IF(H11&lt;=G11,"Zeitraum prüfen","OK"))),"Eingaben prüfen"))</f>
        <v/>
      </c>
    </row>
    <row r="12">
      <c r="A12" s="21" t="inlineStr">
        <is>
          <t>MX-05</t>
        </is>
      </c>
      <c r="B12" s="20" t="inlineStr">
        <is>
          <t>Fiktiv-Schleifzentrum Süd</t>
        </is>
      </c>
      <c r="C12" s="20" t="inlineStr">
        <is>
          <t>Schleifzentrum</t>
        </is>
      </c>
      <c r="D12" s="20" t="inlineStr">
        <is>
          <t>Zerspanung</t>
        </is>
      </c>
      <c r="E12" s="21" t="inlineStr">
        <is>
          <t>Ja</t>
        </is>
      </c>
      <c r="F12" s="25" t="n">
        <v>16</v>
      </c>
      <c r="G12" s="28" t="n">
        <v>46282.375</v>
      </c>
      <c r="H12" s="28" t="n">
        <v>46282.45833333334</v>
      </c>
      <c r="I12" s="14">
        <f>IF(OR(G12="",H12=""),"",IFERROR((H12-G12)*24,""))</f>
        <v/>
      </c>
      <c r="J12" s="13">
        <f>IF(COUNTA(A12:H12)=0,"",IFERROR(IF(AND(G12="",H12=""),"Kein Fenster",IF(OR(G12="",H12=""),"Unvollständig",IF(H12&lt;=G12,"Zeitraum prüfen","OK"))),"Eingaben prüfen"))</f>
        <v/>
      </c>
    </row>
    <row r="13">
      <c r="A13" s="21" t="inlineStr">
        <is>
          <t>MX-06</t>
        </is>
      </c>
      <c r="B13" s="20" t="inlineStr">
        <is>
          <t>Fiktiv-Prüfstand Grün</t>
        </is>
      </c>
      <c r="C13" s="20" t="inlineStr">
        <is>
          <t>Prüfanlage</t>
        </is>
      </c>
      <c r="D13" s="20" t="inlineStr">
        <is>
          <t>Prüffeld</t>
        </is>
      </c>
      <c r="E13" s="21" t="inlineStr">
        <is>
          <t>Ja</t>
        </is>
      </c>
      <c r="F13" s="25" t="n">
        <v>12</v>
      </c>
      <c r="G13" s="28" t="n"/>
      <c r="H13" s="28" t="n"/>
      <c r="I13" s="17">
        <f>IF(OR(G13="",H13=""),"",IFERROR((H13-G13)*24,""))</f>
        <v/>
      </c>
      <c r="J13" s="16">
        <f>IF(COUNTA(A13:H13)=0,"",IFERROR(IF(AND(G13="",H13=""),"Kein Fenster",IF(OR(G13="",H13=""),"Unvollständig",IF(H13&lt;=G13,"Zeitraum prüfen","OK"))),"Eingaben prüfen"))</f>
        <v/>
      </c>
    </row>
    <row r="14">
      <c r="A14" s="21" t="inlineStr">
        <is>
          <t>MX-07</t>
        </is>
      </c>
      <c r="B14" s="20" t="inlineStr">
        <is>
          <t>Fiktiv-Montageplatz Silber</t>
        </is>
      </c>
      <c r="C14" s="20" t="inlineStr">
        <is>
          <t>Montage</t>
        </is>
      </c>
      <c r="D14" s="20" t="inlineStr">
        <is>
          <t>Montage</t>
        </is>
      </c>
      <c r="E14" s="21" t="inlineStr">
        <is>
          <t>Ja</t>
        </is>
      </c>
      <c r="F14" s="25" t="n">
        <v>10</v>
      </c>
      <c r="G14" s="28" t="n"/>
      <c r="H14" s="28" t="n"/>
      <c r="I14" s="14">
        <f>IF(OR(G14="",H14=""),"",IFERROR((H14-G14)*24,""))</f>
        <v/>
      </c>
      <c r="J14" s="13">
        <f>IF(COUNTA(A14:H14)=0,"",IFERROR(IF(AND(G14="",H14=""),"Kein Fenster",IF(OR(G14="",H14=""),"Unvollständig",IF(H14&lt;=G14,"Zeitraum prüfen","OK"))),"Eingaben prüfen"))</f>
        <v/>
      </c>
    </row>
    <row r="15">
      <c r="A15" s="21" t="inlineStr">
        <is>
          <t>MX-08</t>
        </is>
      </c>
      <c r="B15" s="20" t="inlineStr">
        <is>
          <t>Fiktiv-Drehzentrum Reserve</t>
        </is>
      </c>
      <c r="C15" s="20" t="inlineStr">
        <is>
          <t>Drehzentrum</t>
        </is>
      </c>
      <c r="D15" s="20" t="inlineStr">
        <is>
          <t>Zerspanung</t>
        </is>
      </c>
      <c r="E15" s="21" t="inlineStr">
        <is>
          <t>Nein</t>
        </is>
      </c>
      <c r="F15" s="25" t="n">
        <v>8</v>
      </c>
      <c r="G15" s="28" t="n">
        <v>46283.375</v>
      </c>
      <c r="H15" s="28" t="n"/>
      <c r="I15" s="17">
        <f>IF(OR(G15="",H15=""),"",IFERROR((H15-G15)*24,""))</f>
        <v/>
      </c>
      <c r="J15" s="16">
        <f>IF(COUNTA(A15:H15)=0,"",IFERROR(IF(AND(G15="",H15=""),"Kein Fenster",IF(OR(G15="",H15=""),"Unvollständig",IF(H15&lt;=G15,"Zeitraum prüfen","OK"))),"Eingaben prüfen"))</f>
        <v/>
      </c>
    </row>
    <row r="16">
      <c r="A16" s="21" t="n"/>
      <c r="B16" s="20" t="n"/>
      <c r="C16" s="20" t="n"/>
      <c r="D16" s="20" t="n"/>
      <c r="E16" s="21" t="n"/>
      <c r="F16" s="25" t="n"/>
      <c r="G16" s="28" t="n"/>
      <c r="H16" s="28" t="n"/>
      <c r="I16" s="14">
        <f>IF(OR(G16="",H16=""),"",IFERROR((H16-G16)*24,""))</f>
        <v/>
      </c>
      <c r="J16" s="13">
        <f>IF(COUNTA(A16:H16)=0,"",IFERROR(IF(AND(G16="",H16=""),"Kein Fenster",IF(OR(G16="",H16=""),"Unvollständig",IF(H16&lt;=G16,"Zeitraum prüfen","OK"))),"Eingaben prüfen"))</f>
        <v/>
      </c>
    </row>
    <row r="17">
      <c r="A17" s="21" t="n"/>
      <c r="B17" s="20" t="n"/>
      <c r="C17" s="20" t="n"/>
      <c r="D17" s="20" t="n"/>
      <c r="E17" s="21" t="n"/>
      <c r="F17" s="25" t="n"/>
      <c r="G17" s="28" t="n"/>
      <c r="H17" s="28" t="n"/>
      <c r="I17" s="17">
        <f>IF(OR(G17="",H17=""),"",IFERROR((H17-G17)*24,""))</f>
        <v/>
      </c>
      <c r="J17" s="16">
        <f>IF(COUNTA(A17:H17)=0,"",IFERROR(IF(AND(G17="",H17=""),"Kein Fenster",IF(OR(G17="",H17=""),"Unvollständig",IF(H17&lt;=G17,"Zeitraum prüfen","OK"))),"Eingaben prüfen"))</f>
        <v/>
      </c>
    </row>
    <row r="18">
      <c r="A18" s="21" t="n"/>
      <c r="B18" s="20" t="n"/>
      <c r="C18" s="20" t="n"/>
      <c r="D18" s="20" t="n"/>
      <c r="E18" s="21" t="n"/>
      <c r="F18" s="25" t="n"/>
      <c r="G18" s="28" t="n"/>
      <c r="H18" s="28" t="n"/>
      <c r="I18" s="14">
        <f>IF(OR(G18="",H18=""),"",IFERROR((H18-G18)*24,""))</f>
        <v/>
      </c>
      <c r="J18" s="13">
        <f>IF(COUNTA(A18:H18)=0,"",IFERROR(IF(AND(G18="",H18=""),"Kein Fenster",IF(OR(G18="",H18=""),"Unvollständig",IF(H18&lt;=G18,"Zeitraum prüfen","OK"))),"Eingaben prüfen"))</f>
        <v/>
      </c>
    </row>
    <row r="19">
      <c r="A19" s="21" t="n"/>
      <c r="B19" s="20" t="n"/>
      <c r="C19" s="20" t="n"/>
      <c r="D19" s="20" t="n"/>
      <c r="E19" s="21" t="n"/>
      <c r="F19" s="25" t="n"/>
      <c r="G19" s="28" t="n"/>
      <c r="H19" s="28" t="n"/>
      <c r="I19" s="17">
        <f>IF(OR(G19="",H19=""),"",IFERROR((H19-G19)*24,""))</f>
        <v/>
      </c>
      <c r="J19" s="16">
        <f>IF(COUNTA(A19:H19)=0,"",IFERROR(IF(AND(G19="",H19=""),"Kein Fenster",IF(OR(G19="",H19=""),"Unvollständig",IF(H19&lt;=G19,"Zeitraum prüfen","OK"))),"Eingaben prüfen"))</f>
        <v/>
      </c>
    </row>
    <row r="20">
      <c r="A20" s="21" t="n"/>
      <c r="B20" s="20" t="n"/>
      <c r="C20" s="20" t="n"/>
      <c r="D20" s="20" t="n"/>
      <c r="E20" s="21" t="n"/>
      <c r="F20" s="25" t="n"/>
      <c r="G20" s="28" t="n"/>
      <c r="H20" s="28" t="n"/>
      <c r="I20" s="14">
        <f>IF(OR(G20="",H20=""),"",IFERROR((H20-G20)*24,""))</f>
        <v/>
      </c>
      <c r="J20" s="13">
        <f>IF(COUNTA(A20:H20)=0,"",IFERROR(IF(AND(G20="",H20=""),"Kein Fenster",IF(OR(G20="",H20=""),"Unvollständig",IF(H20&lt;=G20,"Zeitraum prüfen","OK"))),"Eingaben prüfen"))</f>
        <v/>
      </c>
    </row>
    <row r="21">
      <c r="A21" s="21" t="n"/>
      <c r="B21" s="20" t="n"/>
      <c r="C21" s="20" t="n"/>
      <c r="D21" s="20" t="n"/>
      <c r="E21" s="21" t="n"/>
      <c r="F21" s="25" t="n"/>
      <c r="G21" s="28" t="n"/>
      <c r="H21" s="28" t="n"/>
      <c r="I21" s="17">
        <f>IF(OR(G21="",H21=""),"",IFERROR((H21-G21)*24,""))</f>
        <v/>
      </c>
      <c r="J21" s="16">
        <f>IF(COUNTA(A21:H21)=0,"",IFERROR(IF(AND(G21="",H21=""),"Kein Fenster",IF(OR(G21="",H21=""),"Unvollständig",IF(H21&lt;=G21,"Zeitraum prüfen","OK"))),"Eingaben prüfen"))</f>
        <v/>
      </c>
    </row>
    <row r="22">
      <c r="A22" s="21" t="n"/>
      <c r="B22" s="20" t="n"/>
      <c r="C22" s="20" t="n"/>
      <c r="D22" s="20" t="n"/>
      <c r="E22" s="21" t="n"/>
      <c r="F22" s="25" t="n"/>
      <c r="G22" s="28" t="n"/>
      <c r="H22" s="28" t="n"/>
      <c r="I22" s="14">
        <f>IF(OR(G22="",H22=""),"",IFERROR((H22-G22)*24,""))</f>
        <v/>
      </c>
      <c r="J22" s="13">
        <f>IF(COUNTA(A22:H22)=0,"",IFERROR(IF(AND(G22="",H22=""),"Kein Fenster",IF(OR(G22="",H22=""),"Unvollständig",IF(H22&lt;=G22,"Zeitraum prüfen","OK"))),"Eingaben prüfen"))</f>
        <v/>
      </c>
    </row>
    <row r="23">
      <c r="A23" s="21" t="n"/>
      <c r="B23" s="20" t="n"/>
      <c r="C23" s="20" t="n"/>
      <c r="D23" s="20" t="n"/>
      <c r="E23" s="21" t="n"/>
      <c r="F23" s="25" t="n"/>
      <c r="G23" s="28" t="n"/>
      <c r="H23" s="28" t="n"/>
      <c r="I23" s="17">
        <f>IF(OR(G23="",H23=""),"",IFERROR((H23-G23)*24,""))</f>
        <v/>
      </c>
      <c r="J23" s="16">
        <f>IF(COUNTA(A23:H23)=0,"",IFERROR(IF(AND(G23="",H23=""),"Kein Fenster",IF(OR(G23="",H23=""),"Unvollständig",IF(H23&lt;=G23,"Zeitraum prüfen","OK"))),"Eingaben prüfen"))</f>
        <v/>
      </c>
    </row>
    <row r="24">
      <c r="A24" s="21" t="n"/>
      <c r="B24" s="20" t="n"/>
      <c r="C24" s="20" t="n"/>
      <c r="D24" s="20" t="n"/>
      <c r="E24" s="21" t="n"/>
      <c r="F24" s="25" t="n"/>
      <c r="G24" s="28" t="n"/>
      <c r="H24" s="28" t="n"/>
      <c r="I24" s="14">
        <f>IF(OR(G24="",H24=""),"",IFERROR((H24-G24)*24,""))</f>
        <v/>
      </c>
      <c r="J24" s="13">
        <f>IF(COUNTA(A24:H24)=0,"",IFERROR(IF(AND(G24="",H24=""),"Kein Fenster",IF(OR(G24="",H24=""),"Unvollständig",IF(H24&lt;=G24,"Zeitraum prüfen","OK"))),"Eingaben prüfen"))</f>
        <v/>
      </c>
    </row>
    <row r="25">
      <c r="A25" s="21" t="n"/>
      <c r="B25" s="20" t="n"/>
      <c r="C25" s="20" t="n"/>
      <c r="D25" s="20" t="n"/>
      <c r="E25" s="21" t="n"/>
      <c r="F25" s="25" t="n"/>
      <c r="G25" s="28" t="n"/>
      <c r="H25" s="28" t="n"/>
      <c r="I25" s="17">
        <f>IF(OR(G25="",H25=""),"",IFERROR((H25-G25)*24,""))</f>
        <v/>
      </c>
      <c r="J25" s="16">
        <f>IF(COUNTA(A25:H25)=0,"",IFERROR(IF(AND(G25="",H25=""),"Kein Fenster",IF(OR(G25="",H25=""),"Unvollständig",IF(H25&lt;=G25,"Zeitraum prüfen","OK"))),"Eingaben prüfen"))</f>
        <v/>
      </c>
    </row>
    <row r="26">
      <c r="A26" s="21" t="n"/>
      <c r="B26" s="20" t="n"/>
      <c r="C26" s="20" t="n"/>
      <c r="D26" s="20" t="n"/>
      <c r="E26" s="21" t="n"/>
      <c r="F26" s="25" t="n"/>
      <c r="G26" s="28" t="n"/>
      <c r="H26" s="28" t="n"/>
      <c r="I26" s="14">
        <f>IF(OR(G26="",H26=""),"",IFERROR((H26-G26)*24,""))</f>
        <v/>
      </c>
      <c r="J26" s="13">
        <f>IF(COUNTA(A26:H26)=0,"",IFERROR(IF(AND(G26="",H26=""),"Kein Fenster",IF(OR(G26="",H26=""),"Unvollständig",IF(H26&lt;=G26,"Zeitraum prüfen","OK"))),"Eingaben prüfen"))</f>
        <v/>
      </c>
    </row>
    <row r="27">
      <c r="A27" s="21" t="n"/>
      <c r="B27" s="20" t="n"/>
      <c r="C27" s="20" t="n"/>
      <c r="D27" s="20" t="n"/>
      <c r="E27" s="21" t="n"/>
      <c r="F27" s="25" t="n"/>
      <c r="G27" s="28" t="n"/>
      <c r="H27" s="28" t="n"/>
      <c r="I27" s="17">
        <f>IF(OR(G27="",H27=""),"",IFERROR((H27-G27)*24,""))</f>
        <v/>
      </c>
      <c r="J27" s="16">
        <f>IF(COUNTA(A27:H27)=0,"",IFERROR(IF(AND(G27="",H27=""),"Kein Fenster",IF(OR(G27="",H27=""),"Unvollständig",IF(H27&lt;=G27,"Zeitraum prüfen","OK"))),"Eingaben prüfen"))</f>
        <v/>
      </c>
    </row>
    <row r="28">
      <c r="A28" s="21" t="n"/>
      <c r="B28" s="20" t="n"/>
      <c r="C28" s="20" t="n"/>
      <c r="D28" s="20" t="n"/>
      <c r="E28" s="21" t="n"/>
      <c r="F28" s="25" t="n"/>
      <c r="G28" s="28" t="n"/>
      <c r="H28" s="28" t="n"/>
      <c r="I28" s="14">
        <f>IF(OR(G28="",H28=""),"",IFERROR((H28-G28)*24,""))</f>
        <v/>
      </c>
      <c r="J28" s="13">
        <f>IF(COUNTA(A28:H28)=0,"",IFERROR(IF(AND(G28="",H28=""),"Kein Fenster",IF(OR(G28="",H28=""),"Unvollständig",IF(H28&lt;=G28,"Zeitraum prüfen","OK"))),"Eingaben prüfen"))</f>
        <v/>
      </c>
    </row>
    <row r="29">
      <c r="A29" s="21" t="n"/>
      <c r="B29" s="20" t="n"/>
      <c r="C29" s="20" t="n"/>
      <c r="D29" s="20" t="n"/>
      <c r="E29" s="21" t="n"/>
      <c r="F29" s="25" t="n"/>
      <c r="G29" s="28" t="n"/>
      <c r="H29" s="28" t="n"/>
      <c r="I29" s="17">
        <f>IF(OR(G29="",H29=""),"",IFERROR((H29-G29)*24,""))</f>
        <v/>
      </c>
      <c r="J29" s="16">
        <f>IF(COUNTA(A29:H29)=0,"",IFERROR(IF(AND(G29="",H29=""),"Kein Fenster",IF(OR(G29="",H29=""),"Unvollständig",IF(H29&lt;=G29,"Zeitraum prüfen","OK"))),"Eingaben prüfen"))</f>
        <v/>
      </c>
    </row>
    <row r="30">
      <c r="A30" s="21" t="n"/>
      <c r="B30" s="20" t="n"/>
      <c r="C30" s="20" t="n"/>
      <c r="D30" s="20" t="n"/>
      <c r="E30" s="21" t="n"/>
      <c r="F30" s="25" t="n"/>
      <c r="G30" s="28" t="n"/>
      <c r="H30" s="28" t="n"/>
      <c r="I30" s="14">
        <f>IF(OR(G30="",H30=""),"",IFERROR((H30-G30)*24,""))</f>
        <v/>
      </c>
      <c r="J30" s="13">
        <f>IF(COUNTA(A30:H30)=0,"",IFERROR(IF(AND(G30="",H30=""),"Kein Fenster",IF(OR(G30="",H30=""),"Unvollständig",IF(H30&lt;=G30,"Zeitraum prüfen","OK"))),"Eingaben prüfen"))</f>
        <v/>
      </c>
    </row>
    <row r="31">
      <c r="A31" s="21" t="n"/>
      <c r="B31" s="20" t="n"/>
      <c r="C31" s="20" t="n"/>
      <c r="D31" s="20" t="n"/>
      <c r="E31" s="21" t="n"/>
      <c r="F31" s="25" t="n"/>
      <c r="G31" s="28" t="n"/>
      <c r="H31" s="28" t="n"/>
      <c r="I31" s="17">
        <f>IF(OR(G31="",H31=""),"",IFERROR((H31-G31)*24,""))</f>
        <v/>
      </c>
      <c r="J31" s="16">
        <f>IF(COUNTA(A31:H31)=0,"",IFERROR(IF(AND(G31="",H31=""),"Kein Fenster",IF(OR(G31="",H31=""),"Unvollständig",IF(H31&lt;=G31,"Zeitraum prüfen","OK"))),"Eingaben prüfen"))</f>
        <v/>
      </c>
    </row>
    <row r="32">
      <c r="A32" s="21" t="n"/>
      <c r="B32" s="20" t="n"/>
      <c r="C32" s="20" t="n"/>
      <c r="D32" s="20" t="n"/>
      <c r="E32" s="21" t="n"/>
      <c r="F32" s="25" t="n"/>
      <c r="G32" s="28" t="n"/>
      <c r="H32" s="28" t="n"/>
      <c r="I32" s="14">
        <f>IF(OR(G32="",H32=""),"",IFERROR((H32-G32)*24,""))</f>
        <v/>
      </c>
      <c r="J32" s="13">
        <f>IF(COUNTA(A32:H32)=0,"",IFERROR(IF(AND(G32="",H32=""),"Kein Fenster",IF(OR(G32="",H32=""),"Unvollständig",IF(H32&lt;=G32,"Zeitraum prüfen","OK"))),"Eingaben prüfen"))</f>
        <v/>
      </c>
    </row>
    <row r="33">
      <c r="A33" s="21" t="n"/>
      <c r="B33" s="20" t="n"/>
      <c r="C33" s="20" t="n"/>
      <c r="D33" s="20" t="n"/>
      <c r="E33" s="21" t="n"/>
      <c r="F33" s="25" t="n"/>
      <c r="G33" s="28" t="n"/>
      <c r="H33" s="28" t="n"/>
      <c r="I33" s="17">
        <f>IF(OR(G33="",H33=""),"",IFERROR((H33-G33)*24,""))</f>
        <v/>
      </c>
      <c r="J33" s="16">
        <f>IF(COUNTA(A33:H33)=0,"",IFERROR(IF(AND(G33="",H33=""),"Kein Fenster",IF(OR(G33="",H33=""),"Unvollständig",IF(H33&lt;=G33,"Zeitraum prüfen","OK"))),"Eingaben prüfen"))</f>
        <v/>
      </c>
    </row>
    <row r="34">
      <c r="A34" s="21" t="n"/>
      <c r="B34" s="20" t="n"/>
      <c r="C34" s="20" t="n"/>
      <c r="D34" s="20" t="n"/>
      <c r="E34" s="21" t="n"/>
      <c r="F34" s="25" t="n"/>
      <c r="G34" s="28" t="n"/>
      <c r="H34" s="28" t="n"/>
      <c r="I34" s="14">
        <f>IF(OR(G34="",H34=""),"",IFERROR((H34-G34)*24,""))</f>
        <v/>
      </c>
      <c r="J34" s="13">
        <f>IF(COUNTA(A34:H34)=0,"",IFERROR(IF(AND(G34="",H34=""),"Kein Fenster",IF(OR(G34="",H34=""),"Unvollständig",IF(H34&lt;=G34,"Zeitraum prüfen","OK"))),"Eingaben prüfen"))</f>
        <v/>
      </c>
    </row>
    <row r="35">
      <c r="A35" s="21" t="n"/>
      <c r="B35" s="20" t="n"/>
      <c r="C35" s="20" t="n"/>
      <c r="D35" s="20" t="n"/>
      <c r="E35" s="21" t="n"/>
      <c r="F35" s="25" t="n"/>
      <c r="G35" s="28" t="n"/>
      <c r="H35" s="28" t="n"/>
      <c r="I35" s="17">
        <f>IF(OR(G35="",H35=""),"",IFERROR((H35-G35)*24,""))</f>
        <v/>
      </c>
      <c r="J35" s="16">
        <f>IF(COUNTA(A35:H35)=0,"",IFERROR(IF(AND(G35="",H35=""),"Kein Fenster",IF(OR(G35="",H35=""),"Unvollständig",IF(H35&lt;=G35,"Zeitraum prüfen","OK"))),"Eingaben prüfen"))</f>
        <v/>
      </c>
    </row>
    <row r="36">
      <c r="A36" s="21" t="n"/>
      <c r="B36" s="20" t="n"/>
      <c r="C36" s="20" t="n"/>
      <c r="D36" s="20" t="n"/>
      <c r="E36" s="21" t="n"/>
      <c r="F36" s="25" t="n"/>
      <c r="G36" s="28" t="n"/>
      <c r="H36" s="28" t="n"/>
      <c r="I36" s="14">
        <f>IF(OR(G36="",H36=""),"",IFERROR((H36-G36)*24,""))</f>
        <v/>
      </c>
      <c r="J36" s="13">
        <f>IF(COUNTA(A36:H36)=0,"",IFERROR(IF(AND(G36="",H36=""),"Kein Fenster",IF(OR(G36="",H36=""),"Unvollständig",IF(H36&lt;=G36,"Zeitraum prüfen","OK"))),"Eingaben prüfen"))</f>
        <v/>
      </c>
    </row>
    <row r="37">
      <c r="A37" s="21" t="n"/>
      <c r="B37" s="20" t="n"/>
      <c r="C37" s="20" t="n"/>
      <c r="D37" s="20" t="n"/>
      <c r="E37" s="21" t="n"/>
      <c r="F37" s="25" t="n"/>
      <c r="G37" s="28" t="n"/>
      <c r="H37" s="28" t="n"/>
      <c r="I37" s="17">
        <f>IF(OR(G37="",H37=""),"",IFERROR((H37-G37)*24,""))</f>
        <v/>
      </c>
      <c r="J37" s="16">
        <f>IF(COUNTA(A37:H37)=0,"",IFERROR(IF(AND(G37="",H37=""),"Kein Fenster",IF(OR(G37="",H37=""),"Unvollständig",IF(H37&lt;=G37,"Zeitraum prüfen","OK"))),"Eingaben prüfen"))</f>
        <v/>
      </c>
    </row>
    <row r="38">
      <c r="A38" s="21" t="n"/>
      <c r="B38" s="20" t="n"/>
      <c r="C38" s="20" t="n"/>
      <c r="D38" s="20" t="n"/>
      <c r="E38" s="21" t="n"/>
      <c r="F38" s="25" t="n"/>
      <c r="G38" s="28" t="n"/>
      <c r="H38" s="28" t="n"/>
      <c r="I38" s="14">
        <f>IF(OR(G38="",H38=""),"",IFERROR((H38-G38)*24,""))</f>
        <v/>
      </c>
      <c r="J38" s="13">
        <f>IF(COUNTA(A38:H38)=0,"",IFERROR(IF(AND(G38="",H38=""),"Kein Fenster",IF(OR(G38="",H38=""),"Unvollständig",IF(H38&lt;=G38,"Zeitraum prüfen","OK"))),"Eingaben prüfen"))</f>
        <v/>
      </c>
    </row>
    <row r="39">
      <c r="A39" s="21" t="n"/>
      <c r="B39" s="20" t="n"/>
      <c r="C39" s="20" t="n"/>
      <c r="D39" s="20" t="n"/>
      <c r="E39" s="21" t="n"/>
      <c r="F39" s="25" t="n"/>
      <c r="G39" s="28" t="n"/>
      <c r="H39" s="28" t="n"/>
      <c r="I39" s="17">
        <f>IF(OR(G39="",H39=""),"",IFERROR((H39-G39)*24,""))</f>
        <v/>
      </c>
      <c r="J39" s="16">
        <f>IF(COUNTA(A39:H39)=0,"",IFERROR(IF(AND(G39="",H39=""),"Kein Fenster",IF(OR(G39="",H39=""),"Unvollständig",IF(H39&lt;=G39,"Zeitraum prüfen","OK"))),"Eingaben prüfen"))</f>
        <v/>
      </c>
    </row>
    <row r="40">
      <c r="A40" s="21" t="n"/>
      <c r="B40" s="20" t="n"/>
      <c r="C40" s="20" t="n"/>
      <c r="D40" s="20" t="n"/>
      <c r="E40" s="21" t="n"/>
      <c r="F40" s="25" t="n"/>
      <c r="G40" s="28" t="n"/>
      <c r="H40" s="28" t="n"/>
      <c r="I40" s="14">
        <f>IF(OR(G40="",H40=""),"",IFERROR((H40-G40)*24,""))</f>
        <v/>
      </c>
      <c r="J40" s="13">
        <f>IF(COUNTA(A40:H40)=0,"",IFERROR(IF(AND(G40="",H40=""),"Kein Fenster",IF(OR(G40="",H40=""),"Unvollständig",IF(H40&lt;=G40,"Zeitraum prüfen","OK"))),"Eingaben prüfen"))</f>
        <v/>
      </c>
    </row>
    <row r="41">
      <c r="A41" s="21" t="n"/>
      <c r="B41" s="20" t="n"/>
      <c r="C41" s="20" t="n"/>
      <c r="D41" s="20" t="n"/>
      <c r="E41" s="21" t="n"/>
      <c r="F41" s="25" t="n"/>
      <c r="G41" s="28" t="n"/>
      <c r="H41" s="28" t="n"/>
      <c r="I41" s="17">
        <f>IF(OR(G41="",H41=""),"",IFERROR((H41-G41)*24,""))</f>
        <v/>
      </c>
      <c r="J41" s="16">
        <f>IF(COUNTA(A41:H41)=0,"",IFERROR(IF(AND(G41="",H41=""),"Kein Fenster",IF(OR(G41="",H41=""),"Unvollständig",IF(H41&lt;=G41,"Zeitraum prüfen","OK"))),"Eingaben prüfen"))</f>
        <v/>
      </c>
    </row>
    <row r="42">
      <c r="A42" s="21" t="n"/>
      <c r="B42" s="20" t="n"/>
      <c r="C42" s="20" t="n"/>
      <c r="D42" s="20" t="n"/>
      <c r="E42" s="21" t="n"/>
      <c r="F42" s="25" t="n"/>
      <c r="G42" s="28" t="n"/>
      <c r="H42" s="28" t="n"/>
      <c r="I42" s="14">
        <f>IF(OR(G42="",H42=""),"",IFERROR((H42-G42)*24,""))</f>
        <v/>
      </c>
      <c r="J42" s="13">
        <f>IF(COUNTA(A42:H42)=0,"",IFERROR(IF(AND(G42="",H42=""),"Kein Fenster",IF(OR(G42="",H42=""),"Unvollständig",IF(H42&lt;=G42,"Zeitraum prüfen","OK"))),"Eingaben prüfen"))</f>
        <v/>
      </c>
    </row>
    <row r="43">
      <c r="A43" s="21" t="n"/>
      <c r="B43" s="20" t="n"/>
      <c r="C43" s="20" t="n"/>
      <c r="D43" s="20" t="n"/>
      <c r="E43" s="21" t="n"/>
      <c r="F43" s="25" t="n"/>
      <c r="G43" s="28" t="n"/>
      <c r="H43" s="28" t="n"/>
      <c r="I43" s="17">
        <f>IF(OR(G43="",H43=""),"",IFERROR((H43-G43)*24,""))</f>
        <v/>
      </c>
      <c r="J43" s="16">
        <f>IF(COUNTA(A43:H43)=0,"",IFERROR(IF(AND(G43="",H43=""),"Kein Fenster",IF(OR(G43="",H43=""),"Unvollständig",IF(H43&lt;=G43,"Zeitraum prüfen","OK"))),"Eingaben prüfen"))</f>
        <v/>
      </c>
    </row>
    <row r="44">
      <c r="A44" s="21" t="n"/>
      <c r="B44" s="20" t="n"/>
      <c r="C44" s="20" t="n"/>
      <c r="D44" s="20" t="n"/>
      <c r="E44" s="21" t="n"/>
      <c r="F44" s="25" t="n"/>
      <c r="G44" s="28" t="n"/>
      <c r="H44" s="28" t="n"/>
      <c r="I44" s="14">
        <f>IF(OR(G44="",H44=""),"",IFERROR((H44-G44)*24,""))</f>
        <v/>
      </c>
      <c r="J44" s="13">
        <f>IF(COUNTA(A44:H44)=0,"",IFERROR(IF(AND(G44="",H44=""),"Kein Fenster",IF(OR(G44="",H44=""),"Unvollständig",IF(H44&lt;=G44,"Zeitraum prüfen","OK"))),"Eingaben prüfen"))</f>
        <v/>
      </c>
    </row>
    <row r="45">
      <c r="A45" s="21" t="n"/>
      <c r="B45" s="20" t="n"/>
      <c r="C45" s="20" t="n"/>
      <c r="D45" s="20" t="n"/>
      <c r="E45" s="21" t="n"/>
      <c r="F45" s="25" t="n"/>
      <c r="G45" s="28" t="n"/>
      <c r="H45" s="28" t="n"/>
      <c r="I45" s="17">
        <f>IF(OR(G45="",H45=""),"",IFERROR((H45-G45)*24,""))</f>
        <v/>
      </c>
      <c r="J45" s="16">
        <f>IF(COUNTA(A45:H45)=0,"",IFERROR(IF(AND(G45="",H45=""),"Kein Fenster",IF(OR(G45="",H45=""),"Unvollständig",IF(H45&lt;=G45,"Zeitraum prüfen","OK"))),"Eingaben prüfen"))</f>
        <v/>
      </c>
    </row>
    <row r="46">
      <c r="A46" s="21" t="n"/>
      <c r="B46" s="20" t="n"/>
      <c r="C46" s="20" t="n"/>
      <c r="D46" s="20" t="n"/>
      <c r="E46" s="21" t="n"/>
      <c r="F46" s="25" t="n"/>
      <c r="G46" s="28" t="n"/>
      <c r="H46" s="28" t="n"/>
      <c r="I46" s="14">
        <f>IF(OR(G46="",H46=""),"",IFERROR((H46-G46)*24,""))</f>
        <v/>
      </c>
      <c r="J46" s="13">
        <f>IF(COUNTA(A46:H46)=0,"",IFERROR(IF(AND(G46="",H46=""),"Kein Fenster",IF(OR(G46="",H46=""),"Unvollständig",IF(H46&lt;=G46,"Zeitraum prüfen","OK"))),"Eingaben prüfen"))</f>
        <v/>
      </c>
    </row>
    <row r="47">
      <c r="A47" s="21" t="n"/>
      <c r="B47" s="20" t="n"/>
      <c r="C47" s="20" t="n"/>
      <c r="D47" s="20" t="n"/>
      <c r="E47" s="21" t="n"/>
      <c r="F47" s="25" t="n"/>
      <c r="G47" s="28" t="n"/>
      <c r="H47" s="28" t="n"/>
      <c r="I47" s="17">
        <f>IF(OR(G47="",H47=""),"",IFERROR((H47-G47)*24,""))</f>
        <v/>
      </c>
      <c r="J47" s="16">
        <f>IF(COUNTA(A47:H47)=0,"",IFERROR(IF(AND(G47="",H47=""),"Kein Fenster",IF(OR(G47="",H47=""),"Unvollständig",IF(H47&lt;=G47,"Zeitraum prüfen","OK"))),"Eingaben prüfen"))</f>
        <v/>
      </c>
    </row>
    <row r="48">
      <c r="A48" s="21" t="n"/>
      <c r="B48" s="20" t="n"/>
      <c r="C48" s="20" t="n"/>
      <c r="D48" s="20" t="n"/>
      <c r="E48" s="21" t="n"/>
      <c r="F48" s="25" t="n"/>
      <c r="G48" s="28" t="n"/>
      <c r="H48" s="28" t="n"/>
      <c r="I48" s="14">
        <f>IF(OR(G48="",H48=""),"",IFERROR((H48-G48)*24,""))</f>
        <v/>
      </c>
      <c r="J48" s="13">
        <f>IF(COUNTA(A48:H48)=0,"",IFERROR(IF(AND(G48="",H48=""),"Kein Fenster",IF(OR(G48="",H48=""),"Unvollständig",IF(H48&lt;=G48,"Zeitraum prüfen","OK"))),"Eingaben prüfen"))</f>
        <v/>
      </c>
    </row>
    <row r="49">
      <c r="A49" s="21" t="n"/>
      <c r="B49" s="20" t="n"/>
      <c r="C49" s="20" t="n"/>
      <c r="D49" s="20" t="n"/>
      <c r="E49" s="21" t="n"/>
      <c r="F49" s="25" t="n"/>
      <c r="G49" s="28" t="n"/>
      <c r="H49" s="28" t="n"/>
      <c r="I49" s="17">
        <f>IF(OR(G49="",H49=""),"",IFERROR((H49-G49)*24,""))</f>
        <v/>
      </c>
      <c r="J49" s="16">
        <f>IF(COUNTA(A49:H49)=0,"",IFERROR(IF(AND(G49="",H49=""),"Kein Fenster",IF(OR(G49="",H49=""),"Unvollständig",IF(H49&lt;=G49,"Zeitraum prüfen","OK"))),"Eingaben prüfen"))</f>
        <v/>
      </c>
    </row>
    <row r="50">
      <c r="A50" s="21" t="n"/>
      <c r="B50" s="20" t="n"/>
      <c r="C50" s="20" t="n"/>
      <c r="D50" s="20" t="n"/>
      <c r="E50" s="21" t="n"/>
      <c r="F50" s="25" t="n"/>
      <c r="G50" s="28" t="n"/>
      <c r="H50" s="28" t="n"/>
      <c r="I50" s="14">
        <f>IF(OR(G50="",H50=""),"",IFERROR((H50-G50)*24,""))</f>
        <v/>
      </c>
      <c r="J50" s="13">
        <f>IF(COUNTA(A50:H50)=0,"",IFERROR(IF(AND(G50="",H50=""),"Kein Fenster",IF(OR(G50="",H50=""),"Unvollständig",IF(H50&lt;=G50,"Zeitraum prüfen","OK"))),"Eingaben prüfen"))</f>
        <v/>
      </c>
    </row>
    <row r="51">
      <c r="A51" s="21" t="n"/>
      <c r="B51" s="20" t="n"/>
      <c r="C51" s="20" t="n"/>
      <c r="D51" s="20" t="n"/>
      <c r="E51" s="21" t="n"/>
      <c r="F51" s="25" t="n"/>
      <c r="G51" s="28" t="n"/>
      <c r="H51" s="28" t="n"/>
      <c r="I51" s="17">
        <f>IF(OR(G51="",H51=""),"",IFERROR((H51-G51)*24,""))</f>
        <v/>
      </c>
      <c r="J51" s="16">
        <f>IF(COUNTA(A51:H51)=0,"",IFERROR(IF(AND(G51="",H51=""),"Kein Fenster",IF(OR(G51="",H51=""),"Unvollständig",IF(H51&lt;=G51,"Zeitraum prüfen","OK"))),"Eingaben prüfen"))</f>
        <v/>
      </c>
    </row>
    <row r="52">
      <c r="A52" s="21" t="n"/>
      <c r="B52" s="20" t="n"/>
      <c r="C52" s="20" t="n"/>
      <c r="D52" s="20" t="n"/>
      <c r="E52" s="21" t="n"/>
      <c r="F52" s="25" t="n"/>
      <c r="G52" s="28" t="n"/>
      <c r="H52" s="28" t="n"/>
      <c r="I52" s="14">
        <f>IF(OR(G52="",H52=""),"",IFERROR((H52-G52)*24,""))</f>
        <v/>
      </c>
      <c r="J52" s="13">
        <f>IF(COUNTA(A52:H52)=0,"",IFERROR(IF(AND(G52="",H52=""),"Kein Fenster",IF(OR(G52="",H52=""),"Unvollständig",IF(H52&lt;=G52,"Zeitraum prüfen","OK"))),"Eingaben prüfen"))</f>
        <v/>
      </c>
    </row>
    <row r="53">
      <c r="A53" s="21" t="n"/>
      <c r="B53" s="20" t="n"/>
      <c r="C53" s="20" t="n"/>
      <c r="D53" s="20" t="n"/>
      <c r="E53" s="21" t="n"/>
      <c r="F53" s="25" t="n"/>
      <c r="G53" s="28" t="n"/>
      <c r="H53" s="28" t="n"/>
      <c r="I53" s="17">
        <f>IF(OR(G53="",H53=""),"",IFERROR((H53-G53)*24,""))</f>
        <v/>
      </c>
      <c r="J53" s="16">
        <f>IF(COUNTA(A53:H53)=0,"",IFERROR(IF(AND(G53="",H53=""),"Kein Fenster",IF(OR(G53="",H53=""),"Unvollständig",IF(H53&lt;=G53,"Zeitraum prüfen","OK"))),"Eingaben prüfen"))</f>
        <v/>
      </c>
    </row>
    <row r="54">
      <c r="A54" s="21" t="n"/>
      <c r="B54" s="20" t="n"/>
      <c r="C54" s="20" t="n"/>
      <c r="D54" s="20" t="n"/>
      <c r="E54" s="21" t="n"/>
      <c r="F54" s="25" t="n"/>
      <c r="G54" s="28" t="n"/>
      <c r="H54" s="28" t="n"/>
      <c r="I54" s="14">
        <f>IF(OR(G54="",H54=""),"",IFERROR((H54-G54)*24,""))</f>
        <v/>
      </c>
      <c r="J54" s="13">
        <f>IF(COUNTA(A54:H54)=0,"",IFERROR(IF(AND(G54="",H54=""),"Kein Fenster",IF(OR(G54="",H54=""),"Unvollständig",IF(H54&lt;=G54,"Zeitraum prüfen","OK"))),"Eingaben prüfen"))</f>
        <v/>
      </c>
    </row>
    <row r="55">
      <c r="A55" s="21" t="n"/>
      <c r="B55" s="20" t="n"/>
      <c r="C55" s="20" t="n"/>
      <c r="D55" s="20" t="n"/>
      <c r="E55" s="21" t="n"/>
      <c r="F55" s="25" t="n"/>
      <c r="G55" s="28" t="n"/>
      <c r="H55" s="28" t="n"/>
      <c r="I55" s="17">
        <f>IF(OR(G55="",H55=""),"",IFERROR((H55-G55)*24,""))</f>
        <v/>
      </c>
      <c r="J55" s="16">
        <f>IF(COUNTA(A55:H55)=0,"",IFERROR(IF(AND(G55="",H55=""),"Kein Fenster",IF(OR(G55="",H55=""),"Unvollständig",IF(H55&lt;=G55,"Zeitraum prüfen","OK"))),"Eingaben prüfen"))</f>
        <v/>
      </c>
    </row>
    <row r="56">
      <c r="A56" s="21" t="n"/>
      <c r="B56" s="20" t="n"/>
      <c r="C56" s="20" t="n"/>
      <c r="D56" s="20" t="n"/>
      <c r="E56" s="21" t="n"/>
      <c r="F56" s="25" t="n"/>
      <c r="G56" s="28" t="n"/>
      <c r="H56" s="28" t="n"/>
      <c r="I56" s="14">
        <f>IF(OR(G56="",H56=""),"",IFERROR((H56-G56)*24,""))</f>
        <v/>
      </c>
      <c r="J56" s="13">
        <f>IF(COUNTA(A56:H56)=0,"",IFERROR(IF(AND(G56="",H56=""),"Kein Fenster",IF(OR(G56="",H56=""),"Unvollständig",IF(H56&lt;=G56,"Zeitraum prüfen","OK"))),"Eingaben prüfen"))</f>
        <v/>
      </c>
    </row>
    <row r="57">
      <c r="A57" s="21" t="n"/>
      <c r="B57" s="20" t="n"/>
      <c r="C57" s="20" t="n"/>
      <c r="D57" s="20" t="n"/>
      <c r="E57" s="21" t="n"/>
      <c r="F57" s="25" t="n"/>
      <c r="G57" s="28" t="n"/>
      <c r="H57" s="28" t="n"/>
      <c r="I57" s="17">
        <f>IF(OR(G57="",H57=""),"",IFERROR((H57-G57)*24,""))</f>
        <v/>
      </c>
      <c r="J57" s="16">
        <f>IF(COUNTA(A57:H57)=0,"",IFERROR(IF(AND(G57="",H57=""),"Kein Fenster",IF(OR(G57="",H57=""),"Unvollständig",IF(H57&lt;=G57,"Zeitraum prüfen","OK"))),"Eingaben prüfen"))</f>
        <v/>
      </c>
    </row>
    <row r="58">
      <c r="A58" s="21" t="n"/>
      <c r="B58" s="20" t="n"/>
      <c r="C58" s="20" t="n"/>
      <c r="D58" s="20" t="n"/>
      <c r="E58" s="21" t="n"/>
      <c r="F58" s="25" t="n"/>
      <c r="G58" s="28" t="n"/>
      <c r="H58" s="28" t="n"/>
      <c r="I58" s="14">
        <f>IF(OR(G58="",H58=""),"",IFERROR((H58-G58)*24,""))</f>
        <v/>
      </c>
      <c r="J58" s="13">
        <f>IF(COUNTA(A58:H58)=0,"",IFERROR(IF(AND(G58="",H58=""),"Kein Fenster",IF(OR(G58="",H58=""),"Unvollständig",IF(H58&lt;=G58,"Zeitraum prüfen","OK"))),"Eingaben prüfen"))</f>
        <v/>
      </c>
    </row>
    <row r="59">
      <c r="A59" s="21" t="n"/>
      <c r="B59" s="20" t="n"/>
      <c r="C59" s="20" t="n"/>
      <c r="D59" s="20" t="n"/>
      <c r="E59" s="21" t="n"/>
      <c r="F59" s="25" t="n"/>
      <c r="G59" s="28" t="n"/>
      <c r="H59" s="28" t="n"/>
      <c r="I59" s="17">
        <f>IF(OR(G59="",H59=""),"",IFERROR((H59-G59)*24,""))</f>
        <v/>
      </c>
      <c r="J59" s="16">
        <f>IF(COUNTA(A59:H59)=0,"",IFERROR(IF(AND(G59="",H59=""),"Kein Fenster",IF(OR(G59="",H59=""),"Unvollständig",IF(H59&lt;=G59,"Zeitraum prüfen","OK"))),"Eingaben prüfen"))</f>
        <v/>
      </c>
    </row>
    <row r="60">
      <c r="A60" s="21" t="n"/>
      <c r="B60" s="20" t="n"/>
      <c r="C60" s="20" t="n"/>
      <c r="D60" s="20" t="n"/>
      <c r="E60" s="21" t="n"/>
      <c r="F60" s="25" t="n"/>
      <c r="G60" s="28" t="n"/>
      <c r="H60" s="28" t="n"/>
      <c r="I60" s="14">
        <f>IF(OR(G60="",H60=""),"",IFERROR((H60-G60)*24,""))</f>
        <v/>
      </c>
      <c r="J60" s="13">
        <f>IF(COUNTA(A60:H60)=0,"",IFERROR(IF(AND(G60="",H60=""),"Kein Fenster",IF(OR(G60="",H60=""),"Unvollständig",IF(H60&lt;=G60,"Zeitraum prüfen","OK"))),"Eingaben prüfen"))</f>
        <v/>
      </c>
    </row>
    <row r="61">
      <c r="A61" s="21" t="n"/>
      <c r="B61" s="20" t="n"/>
      <c r="C61" s="20" t="n"/>
      <c r="D61" s="20" t="n"/>
      <c r="E61" s="21" t="n"/>
      <c r="F61" s="25" t="n"/>
      <c r="G61" s="28" t="n"/>
      <c r="H61" s="28" t="n"/>
      <c r="I61" s="17">
        <f>IF(OR(G61="",H61=""),"",IFERROR((H61-G61)*24,""))</f>
        <v/>
      </c>
      <c r="J61" s="16">
        <f>IF(COUNTA(A61:H61)=0,"",IFERROR(IF(AND(G61="",H61=""),"Kein Fenster",IF(OR(G61="",H61=""),"Unvollständig",IF(H61&lt;=G61,"Zeitraum prüfen","OK"))),"Eingaben prüfen"))</f>
        <v/>
      </c>
    </row>
    <row r="62">
      <c r="A62" s="21" t="n"/>
      <c r="B62" s="20" t="n"/>
      <c r="C62" s="20" t="n"/>
      <c r="D62" s="20" t="n"/>
      <c r="E62" s="21" t="n"/>
      <c r="F62" s="25" t="n"/>
      <c r="G62" s="28" t="n"/>
      <c r="H62" s="28" t="n"/>
      <c r="I62" s="14">
        <f>IF(OR(G62="",H62=""),"",IFERROR((H62-G62)*24,""))</f>
        <v/>
      </c>
      <c r="J62" s="13">
        <f>IF(COUNTA(A62:H62)=0,"",IFERROR(IF(AND(G62="",H62=""),"Kein Fenster",IF(OR(G62="",H62=""),"Unvollständig",IF(H62&lt;=G62,"Zeitraum prüfen","OK"))),"Eingaben prüfen"))</f>
        <v/>
      </c>
    </row>
    <row r="63">
      <c r="A63" s="21" t="n"/>
      <c r="B63" s="20" t="n"/>
      <c r="C63" s="20" t="n"/>
      <c r="D63" s="20" t="n"/>
      <c r="E63" s="21" t="n"/>
      <c r="F63" s="25" t="n"/>
      <c r="G63" s="28" t="n"/>
      <c r="H63" s="28" t="n"/>
      <c r="I63" s="17">
        <f>IF(OR(G63="",H63=""),"",IFERROR((H63-G63)*24,""))</f>
        <v/>
      </c>
      <c r="J63" s="16">
        <f>IF(COUNTA(A63:H63)=0,"",IFERROR(IF(AND(G63="",H63=""),"Kein Fenster",IF(OR(G63="",H63=""),"Unvollständig",IF(H63&lt;=G63,"Zeitraum prüfen","OK"))),"Eingaben prüfen"))</f>
        <v/>
      </c>
    </row>
    <row r="64">
      <c r="A64" s="21" t="n"/>
      <c r="B64" s="20" t="n"/>
      <c r="C64" s="20" t="n"/>
      <c r="D64" s="20" t="n"/>
      <c r="E64" s="21" t="n"/>
      <c r="F64" s="25" t="n"/>
      <c r="G64" s="28" t="n"/>
      <c r="H64" s="28" t="n"/>
      <c r="I64" s="14">
        <f>IF(OR(G64="",H64=""),"",IFERROR((H64-G64)*24,""))</f>
        <v/>
      </c>
      <c r="J64" s="13">
        <f>IF(COUNTA(A64:H64)=0,"",IFERROR(IF(AND(G64="",H64=""),"Kein Fenster",IF(OR(G64="",H64=""),"Unvollständig",IF(H64&lt;=G64,"Zeitraum prüfen","OK"))),"Eingaben prüfen"))</f>
        <v/>
      </c>
    </row>
    <row r="65">
      <c r="A65" s="21" t="n"/>
      <c r="B65" s="20" t="n"/>
      <c r="C65" s="20" t="n"/>
      <c r="D65" s="20" t="n"/>
      <c r="E65" s="21" t="n"/>
      <c r="F65" s="25" t="n"/>
      <c r="G65" s="28" t="n"/>
      <c r="H65" s="28" t="n"/>
      <c r="I65" s="17">
        <f>IF(OR(G65="",H65=""),"",IFERROR((H65-G65)*24,""))</f>
        <v/>
      </c>
      <c r="J65" s="16">
        <f>IF(COUNTA(A65:H65)=0,"",IFERROR(IF(AND(G65="",H65=""),"Kein Fenster",IF(OR(G65="",H65=""),"Unvollständig",IF(H65&lt;=G65,"Zeitraum prüfen","OK"))),"Eingaben prüfen"))</f>
        <v/>
      </c>
    </row>
    <row r="66">
      <c r="A66" s="21" t="n"/>
      <c r="B66" s="20" t="n"/>
      <c r="C66" s="20" t="n"/>
      <c r="D66" s="20" t="n"/>
      <c r="E66" s="21" t="n"/>
      <c r="F66" s="25" t="n"/>
      <c r="G66" s="28" t="n"/>
      <c r="H66" s="28" t="n"/>
      <c r="I66" s="14">
        <f>IF(OR(G66="",H66=""),"",IFERROR((H66-G66)*24,""))</f>
        <v/>
      </c>
      <c r="J66" s="13">
        <f>IF(COUNTA(A66:H66)=0,"",IFERROR(IF(AND(G66="",H66=""),"Kein Fenster",IF(OR(G66="",H66=""),"Unvollständig",IF(H66&lt;=G66,"Zeitraum prüfen","OK"))),"Eingaben prüfen"))</f>
        <v/>
      </c>
    </row>
    <row r="67">
      <c r="A67" s="21" t="n"/>
      <c r="B67" s="20" t="n"/>
      <c r="C67" s="20" t="n"/>
      <c r="D67" s="20" t="n"/>
      <c r="E67" s="21" t="n"/>
      <c r="F67" s="25" t="n"/>
      <c r="G67" s="28" t="n"/>
      <c r="H67" s="28" t="n"/>
      <c r="I67" s="17">
        <f>IF(OR(G67="",H67=""),"",IFERROR((H67-G67)*24,""))</f>
        <v/>
      </c>
      <c r="J67" s="16">
        <f>IF(COUNTA(A67:H67)=0,"",IFERROR(IF(AND(G67="",H67=""),"Kein Fenster",IF(OR(G67="",H67=""),"Unvollständig",IF(H67&lt;=G67,"Zeitraum prüfen","OK"))),"Eingaben prüfen"))</f>
        <v/>
      </c>
    </row>
    <row r="68">
      <c r="A68" s="21" t="n"/>
      <c r="B68" s="20" t="n"/>
      <c r="C68" s="20" t="n"/>
      <c r="D68" s="20" t="n"/>
      <c r="E68" s="21" t="n"/>
      <c r="F68" s="25" t="n"/>
      <c r="G68" s="28" t="n"/>
      <c r="H68" s="28" t="n"/>
      <c r="I68" s="14">
        <f>IF(OR(G68="",H68=""),"",IFERROR((H68-G68)*24,""))</f>
        <v/>
      </c>
      <c r="J68" s="13">
        <f>IF(COUNTA(A68:H68)=0,"",IFERROR(IF(AND(G68="",H68=""),"Kein Fenster",IF(OR(G68="",H68=""),"Unvollständig",IF(H68&lt;=G68,"Zeitraum prüfen","OK"))),"Eingaben prüfen"))</f>
        <v/>
      </c>
    </row>
    <row r="69">
      <c r="A69" s="21" t="n"/>
      <c r="B69" s="20" t="n"/>
      <c r="C69" s="20" t="n"/>
      <c r="D69" s="20" t="n"/>
      <c r="E69" s="21" t="n"/>
      <c r="F69" s="25" t="n"/>
      <c r="G69" s="28" t="n"/>
      <c r="H69" s="28" t="n"/>
      <c r="I69" s="17">
        <f>IF(OR(G69="",H69=""),"",IFERROR((H69-G69)*24,""))</f>
        <v/>
      </c>
      <c r="J69" s="16">
        <f>IF(COUNTA(A69:H69)=0,"",IFERROR(IF(AND(G69="",H69=""),"Kein Fenster",IF(OR(G69="",H69=""),"Unvollständig",IF(H69&lt;=G69,"Zeitraum prüfen","OK"))),"Eingaben prüfen"))</f>
        <v/>
      </c>
    </row>
    <row r="70">
      <c r="A70" s="21" t="n"/>
      <c r="B70" s="20" t="n"/>
      <c r="C70" s="20" t="n"/>
      <c r="D70" s="20" t="n"/>
      <c r="E70" s="21" t="n"/>
      <c r="F70" s="25" t="n"/>
      <c r="G70" s="28" t="n"/>
      <c r="H70" s="28" t="n"/>
      <c r="I70" s="14">
        <f>IF(OR(G70="",H70=""),"",IFERROR((H70-G70)*24,""))</f>
        <v/>
      </c>
      <c r="J70" s="13">
        <f>IF(COUNTA(A70:H70)=0,"",IFERROR(IF(AND(G70="",H70=""),"Kein Fenster",IF(OR(G70="",H70=""),"Unvollständig",IF(H70&lt;=G70,"Zeitraum prüfen","OK"))),"Eingaben prüfen"))</f>
        <v/>
      </c>
    </row>
    <row r="71">
      <c r="A71" s="21" t="n"/>
      <c r="B71" s="20" t="n"/>
      <c r="C71" s="20" t="n"/>
      <c r="D71" s="20" t="n"/>
      <c r="E71" s="21" t="n"/>
      <c r="F71" s="25" t="n"/>
      <c r="G71" s="28" t="n"/>
      <c r="H71" s="28" t="n"/>
      <c r="I71" s="17">
        <f>IF(OR(G71="",H71=""),"",IFERROR((H71-G71)*24,""))</f>
        <v/>
      </c>
      <c r="J71" s="16">
        <f>IF(COUNTA(A71:H71)=0,"",IFERROR(IF(AND(G71="",H71=""),"Kein Fenster",IF(OR(G71="",H71=""),"Unvollständig",IF(H71&lt;=G71,"Zeitraum prüfen","OK"))),"Eingaben prüfen"))</f>
        <v/>
      </c>
    </row>
    <row r="72">
      <c r="A72" s="21" t="n"/>
      <c r="B72" s="20" t="n"/>
      <c r="C72" s="20" t="n"/>
      <c r="D72" s="20" t="n"/>
      <c r="E72" s="21" t="n"/>
      <c r="F72" s="25" t="n"/>
      <c r="G72" s="28" t="n"/>
      <c r="H72" s="28" t="n"/>
      <c r="I72" s="14">
        <f>IF(OR(G72="",H72=""),"",IFERROR((H72-G72)*24,""))</f>
        <v/>
      </c>
      <c r="J72" s="13">
        <f>IF(COUNTA(A72:H72)=0,"",IFERROR(IF(AND(G72="",H72=""),"Kein Fenster",IF(OR(G72="",H72=""),"Unvollständig",IF(H72&lt;=G72,"Zeitraum prüfen","OK"))),"Eingaben prüfen"))</f>
        <v/>
      </c>
    </row>
    <row r="73">
      <c r="A73" s="21" t="n"/>
      <c r="B73" s="20" t="n"/>
      <c r="C73" s="20" t="n"/>
      <c r="D73" s="20" t="n"/>
      <c r="E73" s="21" t="n"/>
      <c r="F73" s="25" t="n"/>
      <c r="G73" s="28" t="n"/>
      <c r="H73" s="28" t="n"/>
      <c r="I73" s="17">
        <f>IF(OR(G73="",H73=""),"",IFERROR((H73-G73)*24,""))</f>
        <v/>
      </c>
      <c r="J73" s="16">
        <f>IF(COUNTA(A73:H73)=0,"",IFERROR(IF(AND(G73="",H73=""),"Kein Fenster",IF(OR(G73="",H73=""),"Unvollständig",IF(H73&lt;=G73,"Zeitraum prüfen","OK"))),"Eingaben prüfen"))</f>
        <v/>
      </c>
    </row>
    <row r="74">
      <c r="A74" s="21" t="n"/>
      <c r="B74" s="20" t="n"/>
      <c r="C74" s="20" t="n"/>
      <c r="D74" s="20" t="n"/>
      <c r="E74" s="21" t="n"/>
      <c r="F74" s="25" t="n"/>
      <c r="G74" s="28" t="n"/>
      <c r="H74" s="28" t="n"/>
      <c r="I74" s="14">
        <f>IF(OR(G74="",H74=""),"",IFERROR((H74-G74)*24,""))</f>
        <v/>
      </c>
      <c r="J74" s="13">
        <f>IF(COUNTA(A74:H74)=0,"",IFERROR(IF(AND(G74="",H74=""),"Kein Fenster",IF(OR(G74="",H74=""),"Unvollständig",IF(H74&lt;=G74,"Zeitraum prüfen","OK"))),"Eingaben prüfen"))</f>
        <v/>
      </c>
    </row>
    <row r="75">
      <c r="A75" s="21" t="n"/>
      <c r="B75" s="20" t="n"/>
      <c r="C75" s="20" t="n"/>
      <c r="D75" s="20" t="n"/>
      <c r="E75" s="21" t="n"/>
      <c r="F75" s="25" t="n"/>
      <c r="G75" s="28" t="n"/>
      <c r="H75" s="28" t="n"/>
      <c r="I75" s="17">
        <f>IF(OR(G75="",H75=""),"",IFERROR((H75-G75)*24,""))</f>
        <v/>
      </c>
      <c r="J75" s="16">
        <f>IF(COUNTA(A75:H75)=0,"",IFERROR(IF(AND(G75="",H75=""),"Kein Fenster",IF(OR(G75="",H75=""),"Unvollständig",IF(H75&lt;=G75,"Zeitraum prüfen","OK"))),"Eingaben prüfen"))</f>
        <v/>
      </c>
    </row>
    <row r="76">
      <c r="A76" s="21" t="n"/>
      <c r="B76" s="20" t="n"/>
      <c r="C76" s="20" t="n"/>
      <c r="D76" s="20" t="n"/>
      <c r="E76" s="21" t="n"/>
      <c r="F76" s="25" t="n"/>
      <c r="G76" s="28" t="n"/>
      <c r="H76" s="28" t="n"/>
      <c r="I76" s="14">
        <f>IF(OR(G76="",H76=""),"",IFERROR((H76-G76)*24,""))</f>
        <v/>
      </c>
      <c r="J76" s="13">
        <f>IF(COUNTA(A76:H76)=0,"",IFERROR(IF(AND(G76="",H76=""),"Kein Fenster",IF(OR(G76="",H76=""),"Unvollständig",IF(H76&lt;=G76,"Zeitraum prüfen","OK"))),"Eingaben prüfen"))</f>
        <v/>
      </c>
    </row>
    <row r="77">
      <c r="A77" s="21" t="n"/>
      <c r="B77" s="20" t="n"/>
      <c r="C77" s="20" t="n"/>
      <c r="D77" s="20" t="n"/>
      <c r="E77" s="21" t="n"/>
      <c r="F77" s="25" t="n"/>
      <c r="G77" s="28" t="n"/>
      <c r="H77" s="28" t="n"/>
      <c r="I77" s="17">
        <f>IF(OR(G77="",H77=""),"",IFERROR((H77-G77)*24,""))</f>
        <v/>
      </c>
      <c r="J77" s="16">
        <f>IF(COUNTA(A77:H77)=0,"",IFERROR(IF(AND(G77="",H77=""),"Kein Fenster",IF(OR(G77="",H77=""),"Unvollständig",IF(H77&lt;=G77,"Zeitraum prüfen","OK"))),"Eingaben prüfen"))</f>
        <v/>
      </c>
    </row>
    <row r="78">
      <c r="A78" s="21" t="n"/>
      <c r="B78" s="20" t="n"/>
      <c r="C78" s="20" t="n"/>
      <c r="D78" s="20" t="n"/>
      <c r="E78" s="21" t="n"/>
      <c r="F78" s="25" t="n"/>
      <c r="G78" s="28" t="n"/>
      <c r="H78" s="28" t="n"/>
      <c r="I78" s="14">
        <f>IF(OR(G78="",H78=""),"",IFERROR((H78-G78)*24,""))</f>
        <v/>
      </c>
      <c r="J78" s="13">
        <f>IF(COUNTA(A78:H78)=0,"",IFERROR(IF(AND(G78="",H78=""),"Kein Fenster",IF(OR(G78="",H78=""),"Unvollständig",IF(H78&lt;=G78,"Zeitraum prüfen","OK"))),"Eingaben prüfen"))</f>
        <v/>
      </c>
    </row>
    <row r="79">
      <c r="A79" s="21" t="n"/>
      <c r="B79" s="20" t="n"/>
      <c r="C79" s="20" t="n"/>
      <c r="D79" s="20" t="n"/>
      <c r="E79" s="21" t="n"/>
      <c r="F79" s="25" t="n"/>
      <c r="G79" s="28" t="n"/>
      <c r="H79" s="28" t="n"/>
      <c r="I79" s="17">
        <f>IF(OR(G79="",H79=""),"",IFERROR((H79-G79)*24,""))</f>
        <v/>
      </c>
      <c r="J79" s="16">
        <f>IF(COUNTA(A79:H79)=0,"",IFERROR(IF(AND(G79="",H79=""),"Kein Fenster",IF(OR(G79="",H79=""),"Unvollständig",IF(H79&lt;=G79,"Zeitraum prüfen","OK"))),"Eingaben prüfen"))</f>
        <v/>
      </c>
    </row>
    <row r="80">
      <c r="A80" s="21" t="n"/>
      <c r="B80" s="20" t="n"/>
      <c r="C80" s="20" t="n"/>
      <c r="D80" s="20" t="n"/>
      <c r="E80" s="21" t="n"/>
      <c r="F80" s="25" t="n"/>
      <c r="G80" s="28" t="n"/>
      <c r="H80" s="28" t="n"/>
      <c r="I80" s="14">
        <f>IF(OR(G80="",H80=""),"",IFERROR((H80-G80)*24,""))</f>
        <v/>
      </c>
      <c r="J80" s="13">
        <f>IF(COUNTA(A80:H80)=0,"",IFERROR(IF(AND(G80="",H80=""),"Kein Fenster",IF(OR(G80="",H80=""),"Unvollständig",IF(H80&lt;=G80,"Zeitraum prüfen","OK"))),"Eingaben prüfen"))</f>
        <v/>
      </c>
    </row>
    <row r="81">
      <c r="A81" s="21" t="n"/>
      <c r="B81" s="20" t="n"/>
      <c r="C81" s="20" t="n"/>
      <c r="D81" s="20" t="n"/>
      <c r="E81" s="21" t="n"/>
      <c r="F81" s="25" t="n"/>
      <c r="G81" s="28" t="n"/>
      <c r="H81" s="28" t="n"/>
      <c r="I81" s="17">
        <f>IF(OR(G81="",H81=""),"",IFERROR((H81-G81)*24,""))</f>
        <v/>
      </c>
      <c r="J81" s="16">
        <f>IF(COUNTA(A81:H81)=0,"",IFERROR(IF(AND(G81="",H81=""),"Kein Fenster",IF(OR(G81="",H81=""),"Unvollständig",IF(H81&lt;=G81,"Zeitraum prüfen","OK"))),"Eingaben prüfen"))</f>
        <v/>
      </c>
    </row>
    <row r="82">
      <c r="A82" s="21" t="n"/>
      <c r="B82" s="20" t="n"/>
      <c r="C82" s="20" t="n"/>
      <c r="D82" s="20" t="n"/>
      <c r="E82" s="21" t="n"/>
      <c r="F82" s="25" t="n"/>
      <c r="G82" s="28" t="n"/>
      <c r="H82" s="28" t="n"/>
      <c r="I82" s="14">
        <f>IF(OR(G82="",H82=""),"",IFERROR((H82-G82)*24,""))</f>
        <v/>
      </c>
      <c r="J82" s="13">
        <f>IF(COUNTA(A82:H82)=0,"",IFERROR(IF(AND(G82="",H82=""),"Kein Fenster",IF(OR(G82="",H82=""),"Unvollständig",IF(H82&lt;=G82,"Zeitraum prüfen","OK"))),"Eingaben prüfen"))</f>
        <v/>
      </c>
    </row>
    <row r="83">
      <c r="A83" s="21" t="n"/>
      <c r="B83" s="20" t="n"/>
      <c r="C83" s="20" t="n"/>
      <c r="D83" s="20" t="n"/>
      <c r="E83" s="21" t="n"/>
      <c r="F83" s="25" t="n"/>
      <c r="G83" s="28" t="n"/>
      <c r="H83" s="28" t="n"/>
      <c r="I83" s="17">
        <f>IF(OR(G83="",H83=""),"",IFERROR((H83-G83)*24,""))</f>
        <v/>
      </c>
      <c r="J83" s="16">
        <f>IF(COUNTA(A83:H83)=0,"",IFERROR(IF(AND(G83="",H83=""),"Kein Fenster",IF(OR(G83="",H83=""),"Unvollständig",IF(H83&lt;=G83,"Zeitraum prüfen","OK"))),"Eingaben prüfen"))</f>
        <v/>
      </c>
    </row>
    <row r="84">
      <c r="A84" s="21" t="n"/>
      <c r="B84" s="20" t="n"/>
      <c r="C84" s="20" t="n"/>
      <c r="D84" s="20" t="n"/>
      <c r="E84" s="21" t="n"/>
      <c r="F84" s="25" t="n"/>
      <c r="G84" s="28" t="n"/>
      <c r="H84" s="28" t="n"/>
      <c r="I84" s="14">
        <f>IF(OR(G84="",H84=""),"",IFERROR((H84-G84)*24,""))</f>
        <v/>
      </c>
      <c r="J84" s="13">
        <f>IF(COUNTA(A84:H84)=0,"",IFERROR(IF(AND(G84="",H84=""),"Kein Fenster",IF(OR(G84="",H84=""),"Unvollständig",IF(H84&lt;=G84,"Zeitraum prüfen","OK"))),"Eingaben prüfen"))</f>
        <v/>
      </c>
    </row>
    <row r="85">
      <c r="A85" s="21" t="n"/>
      <c r="B85" s="20" t="n"/>
      <c r="C85" s="20" t="n"/>
      <c r="D85" s="20" t="n"/>
      <c r="E85" s="21" t="n"/>
      <c r="F85" s="25" t="n"/>
      <c r="G85" s="28" t="n"/>
      <c r="H85" s="28" t="n"/>
      <c r="I85" s="17">
        <f>IF(OR(G85="",H85=""),"",IFERROR((H85-G85)*24,""))</f>
        <v/>
      </c>
      <c r="J85" s="16">
        <f>IF(COUNTA(A85:H85)=0,"",IFERROR(IF(AND(G85="",H85=""),"Kein Fenster",IF(OR(G85="",H85=""),"Unvollständig",IF(H85&lt;=G85,"Zeitraum prüfen","OK"))),"Eingaben prüfen"))</f>
        <v/>
      </c>
    </row>
    <row r="86">
      <c r="A86" s="21" t="n"/>
      <c r="B86" s="20" t="n"/>
      <c r="C86" s="20" t="n"/>
      <c r="D86" s="20" t="n"/>
      <c r="E86" s="21" t="n"/>
      <c r="F86" s="25" t="n"/>
      <c r="G86" s="28" t="n"/>
      <c r="H86" s="28" t="n"/>
      <c r="I86" s="14">
        <f>IF(OR(G86="",H86=""),"",IFERROR((H86-G86)*24,""))</f>
        <v/>
      </c>
      <c r="J86" s="13">
        <f>IF(COUNTA(A86:H86)=0,"",IFERROR(IF(AND(G86="",H86=""),"Kein Fenster",IF(OR(G86="",H86=""),"Unvollständig",IF(H86&lt;=G86,"Zeitraum prüfen","OK"))),"Eingaben prüfen"))</f>
        <v/>
      </c>
    </row>
    <row r="87">
      <c r="A87" s="21" t="n"/>
      <c r="B87" s="20" t="n"/>
      <c r="C87" s="20" t="n"/>
      <c r="D87" s="20" t="n"/>
      <c r="E87" s="21" t="n"/>
      <c r="F87" s="25" t="n"/>
      <c r="G87" s="28" t="n"/>
      <c r="H87" s="28" t="n"/>
      <c r="I87" s="17">
        <f>IF(OR(G87="",H87=""),"",IFERROR((H87-G87)*24,""))</f>
        <v/>
      </c>
      <c r="J87" s="16">
        <f>IF(COUNTA(A87:H87)=0,"",IFERROR(IF(AND(G87="",H87=""),"Kein Fenster",IF(OR(G87="",H87=""),"Unvollständig",IF(H87&lt;=G87,"Zeitraum prüfen","OK"))),"Eingaben prüfen"))</f>
        <v/>
      </c>
    </row>
    <row r="88">
      <c r="A88" s="21" t="n"/>
      <c r="B88" s="20" t="n"/>
      <c r="C88" s="20" t="n"/>
      <c r="D88" s="20" t="n"/>
      <c r="E88" s="21" t="n"/>
      <c r="F88" s="25" t="n"/>
      <c r="G88" s="28" t="n"/>
      <c r="H88" s="28" t="n"/>
      <c r="I88" s="14">
        <f>IF(OR(G88="",H88=""),"",IFERROR((H88-G88)*24,""))</f>
        <v/>
      </c>
      <c r="J88" s="13">
        <f>IF(COUNTA(A88:H88)=0,"",IFERROR(IF(AND(G88="",H88=""),"Kein Fenster",IF(OR(G88="",H88=""),"Unvollständig",IF(H88&lt;=G88,"Zeitraum prüfen","OK"))),"Eingaben prüfen"))</f>
        <v/>
      </c>
    </row>
    <row r="89">
      <c r="A89" s="21" t="n"/>
      <c r="B89" s="20" t="n"/>
      <c r="C89" s="20" t="n"/>
      <c r="D89" s="20" t="n"/>
      <c r="E89" s="21" t="n"/>
      <c r="F89" s="25" t="n"/>
      <c r="G89" s="28" t="n"/>
      <c r="H89" s="28" t="n"/>
      <c r="I89" s="17">
        <f>IF(OR(G89="",H89=""),"",IFERROR((H89-G89)*24,""))</f>
        <v/>
      </c>
      <c r="J89" s="16">
        <f>IF(COUNTA(A89:H89)=0,"",IFERROR(IF(AND(G89="",H89=""),"Kein Fenster",IF(OR(G89="",H89=""),"Unvollständig",IF(H89&lt;=G89,"Zeitraum prüfen","OK"))),"Eingaben prüfen"))</f>
        <v/>
      </c>
    </row>
    <row r="90">
      <c r="A90" s="21" t="n"/>
      <c r="B90" s="20" t="n"/>
      <c r="C90" s="20" t="n"/>
      <c r="D90" s="20" t="n"/>
      <c r="E90" s="21" t="n"/>
      <c r="F90" s="25" t="n"/>
      <c r="G90" s="28" t="n"/>
      <c r="H90" s="28" t="n"/>
      <c r="I90" s="14">
        <f>IF(OR(G90="",H90=""),"",IFERROR((H90-G90)*24,""))</f>
        <v/>
      </c>
      <c r="J90" s="13">
        <f>IF(COUNTA(A90:H90)=0,"",IFERROR(IF(AND(G90="",H90=""),"Kein Fenster",IF(OR(G90="",H90=""),"Unvollständig",IF(H90&lt;=G90,"Zeitraum prüfen","OK"))),"Eingaben prüfen"))</f>
        <v/>
      </c>
    </row>
    <row r="91">
      <c r="A91" s="21" t="n"/>
      <c r="B91" s="20" t="n"/>
      <c r="C91" s="20" t="n"/>
      <c r="D91" s="20" t="n"/>
      <c r="E91" s="21" t="n"/>
      <c r="F91" s="25" t="n"/>
      <c r="G91" s="28" t="n"/>
      <c r="H91" s="28" t="n"/>
      <c r="I91" s="17">
        <f>IF(OR(G91="",H91=""),"",IFERROR((H91-G91)*24,""))</f>
        <v/>
      </c>
      <c r="J91" s="16">
        <f>IF(COUNTA(A91:H91)=0,"",IFERROR(IF(AND(G91="",H91=""),"Kein Fenster",IF(OR(G91="",H91=""),"Unvollständig",IF(H91&lt;=G91,"Zeitraum prüfen","OK"))),"Eingaben prüfen"))</f>
        <v/>
      </c>
    </row>
    <row r="92">
      <c r="A92" s="21" t="n"/>
      <c r="B92" s="20" t="n"/>
      <c r="C92" s="20" t="n"/>
      <c r="D92" s="20" t="n"/>
      <c r="E92" s="21" t="n"/>
      <c r="F92" s="25" t="n"/>
      <c r="G92" s="28" t="n"/>
      <c r="H92" s="28" t="n"/>
      <c r="I92" s="14">
        <f>IF(OR(G92="",H92=""),"",IFERROR((H92-G92)*24,""))</f>
        <v/>
      </c>
      <c r="J92" s="13">
        <f>IF(COUNTA(A92:H92)=0,"",IFERROR(IF(AND(G92="",H92=""),"Kein Fenster",IF(OR(G92="",H92=""),"Unvollständig",IF(H92&lt;=G92,"Zeitraum prüfen","OK"))),"Eingaben prüfen"))</f>
        <v/>
      </c>
    </row>
    <row r="93">
      <c r="A93" s="21" t="n"/>
      <c r="B93" s="20" t="n"/>
      <c r="C93" s="20" t="n"/>
      <c r="D93" s="20" t="n"/>
      <c r="E93" s="21" t="n"/>
      <c r="F93" s="25" t="n"/>
      <c r="G93" s="28" t="n"/>
      <c r="H93" s="28" t="n"/>
      <c r="I93" s="17">
        <f>IF(OR(G93="",H93=""),"",IFERROR((H93-G93)*24,""))</f>
        <v/>
      </c>
      <c r="J93" s="16">
        <f>IF(COUNTA(A93:H93)=0,"",IFERROR(IF(AND(G93="",H93=""),"Kein Fenster",IF(OR(G93="",H93=""),"Unvollständig",IF(H93&lt;=G93,"Zeitraum prüfen","OK"))),"Eingaben prüfen"))</f>
        <v/>
      </c>
    </row>
    <row r="94">
      <c r="A94" s="21" t="n"/>
      <c r="B94" s="20" t="n"/>
      <c r="C94" s="20" t="n"/>
      <c r="D94" s="20" t="n"/>
      <c r="E94" s="21" t="n"/>
      <c r="F94" s="25" t="n"/>
      <c r="G94" s="28" t="n"/>
      <c r="H94" s="28" t="n"/>
      <c r="I94" s="14">
        <f>IF(OR(G94="",H94=""),"",IFERROR((H94-G94)*24,""))</f>
        <v/>
      </c>
      <c r="J94" s="13">
        <f>IF(COUNTA(A94:H94)=0,"",IFERROR(IF(AND(G94="",H94=""),"Kein Fenster",IF(OR(G94="",H94=""),"Unvollständig",IF(H94&lt;=G94,"Zeitraum prüfen","OK"))),"Eingaben prüfen"))</f>
        <v/>
      </c>
    </row>
    <row r="95">
      <c r="A95" s="21" t="n"/>
      <c r="B95" s="20" t="n"/>
      <c r="C95" s="20" t="n"/>
      <c r="D95" s="20" t="n"/>
      <c r="E95" s="21" t="n"/>
      <c r="F95" s="25" t="n"/>
      <c r="G95" s="28" t="n"/>
      <c r="H95" s="28" t="n"/>
      <c r="I95" s="17">
        <f>IF(OR(G95="",H95=""),"",IFERROR((H95-G95)*24,""))</f>
        <v/>
      </c>
      <c r="J95" s="16">
        <f>IF(COUNTA(A95:H95)=0,"",IFERROR(IF(AND(G95="",H95=""),"Kein Fenster",IF(OR(G95="",H95=""),"Unvollständig",IF(H95&lt;=G95,"Zeitraum prüfen","OK"))),"Eingaben prüfen"))</f>
        <v/>
      </c>
    </row>
    <row r="96">
      <c r="A96" s="21" t="n"/>
      <c r="B96" s="20" t="n"/>
      <c r="C96" s="20" t="n"/>
      <c r="D96" s="20" t="n"/>
      <c r="E96" s="21" t="n"/>
      <c r="F96" s="25" t="n"/>
      <c r="G96" s="28" t="n"/>
      <c r="H96" s="28" t="n"/>
      <c r="I96" s="14">
        <f>IF(OR(G96="",H96=""),"",IFERROR((H96-G96)*24,""))</f>
        <v/>
      </c>
      <c r="J96" s="13">
        <f>IF(COUNTA(A96:H96)=0,"",IFERROR(IF(AND(G96="",H96=""),"Kein Fenster",IF(OR(G96="",H96=""),"Unvollständig",IF(H96&lt;=G96,"Zeitraum prüfen","OK"))),"Eingaben prüfen"))</f>
        <v/>
      </c>
    </row>
    <row r="97">
      <c r="A97" s="21" t="n"/>
      <c r="B97" s="20" t="n"/>
      <c r="C97" s="20" t="n"/>
      <c r="D97" s="20" t="n"/>
      <c r="E97" s="21" t="n"/>
      <c r="F97" s="25" t="n"/>
      <c r="G97" s="28" t="n"/>
      <c r="H97" s="28" t="n"/>
      <c r="I97" s="17">
        <f>IF(OR(G97="",H97=""),"",IFERROR((H97-G97)*24,""))</f>
        <v/>
      </c>
      <c r="J97" s="16">
        <f>IF(COUNTA(A97:H97)=0,"",IFERROR(IF(AND(G97="",H97=""),"Kein Fenster",IF(OR(G97="",H97=""),"Unvollständig",IF(H97&lt;=G97,"Zeitraum prüfen","OK"))),"Eingaben prüfen"))</f>
        <v/>
      </c>
    </row>
    <row r="98">
      <c r="A98" s="21" t="n"/>
      <c r="B98" s="20" t="n"/>
      <c r="C98" s="20" t="n"/>
      <c r="D98" s="20" t="n"/>
      <c r="E98" s="21" t="n"/>
      <c r="F98" s="25" t="n"/>
      <c r="G98" s="28" t="n"/>
      <c r="H98" s="28" t="n"/>
      <c r="I98" s="14">
        <f>IF(OR(G98="",H98=""),"",IFERROR((H98-G98)*24,""))</f>
        <v/>
      </c>
      <c r="J98" s="13">
        <f>IF(COUNTA(A98:H98)=0,"",IFERROR(IF(AND(G98="",H98=""),"Kein Fenster",IF(OR(G98="",H98=""),"Unvollständig",IF(H98&lt;=G98,"Zeitraum prüfen","OK"))),"Eingaben prüfen"))</f>
        <v/>
      </c>
    </row>
    <row r="99">
      <c r="A99" s="21" t="n"/>
      <c r="B99" s="20" t="n"/>
      <c r="C99" s="20" t="n"/>
      <c r="D99" s="20" t="n"/>
      <c r="E99" s="21" t="n"/>
      <c r="F99" s="25" t="n"/>
      <c r="G99" s="28" t="n"/>
      <c r="H99" s="28" t="n"/>
      <c r="I99" s="17">
        <f>IF(OR(G99="",H99=""),"",IFERROR((H99-G99)*24,""))</f>
        <v/>
      </c>
      <c r="J99" s="16">
        <f>IF(COUNTA(A99:H99)=0,"",IFERROR(IF(AND(G99="",H99=""),"Kein Fenster",IF(OR(G99="",H99=""),"Unvollständig",IF(H99&lt;=G99,"Zeitraum prüfen","OK"))),"Eingaben prüfen"))</f>
        <v/>
      </c>
    </row>
    <row r="100">
      <c r="A100" s="21" t="n"/>
      <c r="B100" s="20" t="n"/>
      <c r="C100" s="20" t="n"/>
      <c r="D100" s="20" t="n"/>
      <c r="E100" s="21" t="n"/>
      <c r="F100" s="25" t="n"/>
      <c r="G100" s="28" t="n"/>
      <c r="H100" s="28" t="n"/>
      <c r="I100" s="14">
        <f>IF(OR(G100="",H100=""),"",IFERROR((H100-G100)*24,""))</f>
        <v/>
      </c>
      <c r="J100" s="13">
        <f>IF(COUNTA(A100:H100)=0,"",IFERROR(IF(AND(G100="",H100=""),"Kein Fenster",IF(OR(G100="",H100=""),"Unvollständig",IF(H100&lt;=G100,"Zeitraum prüfen","OK"))),"Eingaben prüfen"))</f>
        <v/>
      </c>
    </row>
    <row r="101">
      <c r="A101" s="21" t="n"/>
      <c r="B101" s="20" t="n"/>
      <c r="C101" s="20" t="n"/>
      <c r="D101" s="20" t="n"/>
      <c r="E101" s="21" t="n"/>
      <c r="F101" s="25" t="n"/>
      <c r="G101" s="28" t="n"/>
      <c r="H101" s="28" t="n"/>
      <c r="I101" s="17">
        <f>IF(OR(G101="",H101=""),"",IFERROR((H101-G101)*24,""))</f>
        <v/>
      </c>
      <c r="J101" s="16">
        <f>IF(COUNTA(A101:H101)=0,"",IFERROR(IF(AND(G101="",H101=""),"Kein Fenster",IF(OR(G101="",H101=""),"Unvollständig",IF(H101&lt;=G101,"Zeitraum prüfen","OK"))),"Eingaben prüfen"))</f>
        <v/>
      </c>
    </row>
    <row r="102">
      <c r="A102" s="21" t="n"/>
      <c r="B102" s="20" t="n"/>
      <c r="C102" s="20" t="n"/>
      <c r="D102" s="20" t="n"/>
      <c r="E102" s="21" t="n"/>
      <c r="F102" s="25" t="n"/>
      <c r="G102" s="28" t="n"/>
      <c r="H102" s="28" t="n"/>
      <c r="I102" s="14">
        <f>IF(OR(G102="",H102=""),"",IFERROR((H102-G102)*24,""))</f>
        <v/>
      </c>
      <c r="J102" s="13">
        <f>IF(COUNTA(A102:H102)=0,"",IFERROR(IF(AND(G102="",H102=""),"Kein Fenster",IF(OR(G102="",H102=""),"Unvollständig",IF(H102&lt;=G102,"Zeitraum prüfen","OK"))),"Eingaben prüfen"))</f>
        <v/>
      </c>
    </row>
    <row r="103">
      <c r="A103" s="21" t="n"/>
      <c r="B103" s="20" t="n"/>
      <c r="C103" s="20" t="n"/>
      <c r="D103" s="20" t="n"/>
      <c r="E103" s="21" t="n"/>
      <c r="F103" s="25" t="n"/>
      <c r="G103" s="28" t="n"/>
      <c r="H103" s="28" t="n"/>
      <c r="I103" s="17">
        <f>IF(OR(G103="",H103=""),"",IFERROR((H103-G103)*24,""))</f>
        <v/>
      </c>
      <c r="J103" s="16">
        <f>IF(COUNTA(A103:H103)=0,"",IFERROR(IF(AND(G103="",H103=""),"Kein Fenster",IF(OR(G103="",H103=""),"Unvollständig",IF(H103&lt;=G103,"Zeitraum prüfen","OK"))),"Eingaben prüfen"))</f>
        <v/>
      </c>
    </row>
    <row r="104">
      <c r="A104" s="21" t="n"/>
      <c r="B104" s="20" t="n"/>
      <c r="C104" s="20" t="n"/>
      <c r="D104" s="20" t="n"/>
      <c r="E104" s="21" t="n"/>
      <c r="F104" s="25" t="n"/>
      <c r="G104" s="28" t="n"/>
      <c r="H104" s="28" t="n"/>
      <c r="I104" s="14">
        <f>IF(OR(G104="",H104=""),"",IFERROR((H104-G104)*24,""))</f>
        <v/>
      </c>
      <c r="J104" s="13">
        <f>IF(COUNTA(A104:H104)=0,"",IFERROR(IF(AND(G104="",H104=""),"Kein Fenster",IF(OR(G104="",H104=""),"Unvollständig",IF(H104&lt;=G104,"Zeitraum prüfen","OK"))),"Eingaben prüfen"))</f>
        <v/>
      </c>
    </row>
    <row r="105">
      <c r="A105" s="21" t="n"/>
      <c r="B105" s="20" t="n"/>
      <c r="C105" s="20" t="n"/>
      <c r="D105" s="20" t="n"/>
      <c r="E105" s="21" t="n"/>
      <c r="F105" s="25" t="n"/>
      <c r="G105" s="28" t="n"/>
      <c r="H105" s="28" t="n"/>
      <c r="I105" s="17">
        <f>IF(OR(G105="",H105=""),"",IFERROR((H105-G105)*24,""))</f>
        <v/>
      </c>
      <c r="J105" s="16">
        <f>IF(COUNTA(A105:H105)=0,"",IFERROR(IF(AND(G105="",H105=""),"Kein Fenster",IF(OR(G105="",H105=""),"Unvollständig",IF(H105&lt;=G105,"Zeitraum prüfen","OK"))),"Eingaben prüfen"))</f>
        <v/>
      </c>
    </row>
    <row r="106">
      <c r="A106" s="21" t="n"/>
      <c r="B106" s="20" t="n"/>
      <c r="C106" s="20" t="n"/>
      <c r="D106" s="20" t="n"/>
      <c r="E106" s="21" t="n"/>
      <c r="F106" s="25" t="n"/>
      <c r="G106" s="28" t="n"/>
      <c r="H106" s="28" t="n"/>
      <c r="I106" s="14">
        <f>IF(OR(G106="",H106=""),"",IFERROR((H106-G106)*24,""))</f>
        <v/>
      </c>
      <c r="J106" s="13">
        <f>IF(COUNTA(A106:H106)=0,"",IFERROR(IF(AND(G106="",H106=""),"Kein Fenster",IF(OR(G106="",H106=""),"Unvollständig",IF(H106&lt;=G106,"Zeitraum prüfen","OK"))),"Eingaben prüfen"))</f>
        <v/>
      </c>
    </row>
    <row r="107">
      <c r="A107" s="21" t="n"/>
      <c r="B107" s="20" t="n"/>
      <c r="C107" s="20" t="n"/>
      <c r="D107" s="20" t="n"/>
      <c r="E107" s="21" t="n"/>
      <c r="F107" s="25" t="n"/>
      <c r="G107" s="28" t="n"/>
      <c r="H107" s="28" t="n"/>
      <c r="I107" s="17">
        <f>IF(OR(G107="",H107=""),"",IFERROR((H107-G107)*24,""))</f>
        <v/>
      </c>
      <c r="J107" s="16">
        <f>IF(COUNTA(A107:H107)=0,"",IFERROR(IF(AND(G107="",H107=""),"Kein Fenster",IF(OR(G107="",H107=""),"Unvollständig",IF(H107&lt;=G107,"Zeitraum prüfen","OK"))),"Eingaben prüfen"))</f>
        <v/>
      </c>
    </row>
  </sheetData>
  <autoFilter ref="A7:J107"/>
  <mergeCells count="1">
    <mergeCell ref="A1:J1"/>
  </mergeCells>
  <conditionalFormatting sqref="A8:A107">
    <cfRule type="expression" priority="1" dxfId="0">
      <formula>AND($A8&lt;&gt;"",COUNTIF($A$8:$A$107,$A8)&gt;1)</formula>
    </cfRule>
  </conditionalFormatting>
  <conditionalFormatting sqref="J8:J107">
    <cfRule type="expression" priority="2" dxfId="1">
      <formula>$J8="OK"</formula>
    </cfRule>
    <cfRule type="expression" priority="3" dxfId="0">
      <formula>OR($J8="Unvollständig",$J8="Zeitraum prüfen",$J8="Eingaben prüfen")</formula>
    </cfRule>
  </conditionalFormatting>
  <dataValidations count="6">
    <dataValidation sqref="A8:A107" showDropDown="0" showInputMessage="1" showErrorMessage="1" allowBlank="0" errorTitle="Doppelte Maschinen-ID" error="Die Maschinen-ID ist bereits vorhanden. Suchergebnisse können sonst mehrdeutig sein." promptTitle="Eindeutige Maschinen-ID" prompt="Eine eindeutige interne Maschinen-ID eintragen." type="custom" errorStyle="warning">
      <formula1>=OR(A8="",COUNTIF($A$8:$A$107,A8)=1)</formula1>
    </dataValidation>
    <dataValidation sqref="C8:C107" showDropDown="0" showInputMessage="1" showErrorMessage="1" allowBlank="0" errorTitle="Anlagengruppe prüfen" error="Eine vorbereitete Anlagengruppe auswählen oder die Eingabe bewusst bestätigen." promptTitle="Anlagengruppe" prompt="Auswahlwert für eine einheitliche Gruppierung." type="list" errorStyle="warning">
      <formula1>"Drehzentrum,Fräszentrum,Laserschneiden,Montage,Prüfanlage,Schleifzentrum"</formula1>
    </dataValidation>
    <dataValidation sqref="E8:E107" showDropDown="0" showInputMessage="1" showErrorMessage="1" allowBlank="0" errorTitle="Aktivstatus prüfen" error="Ja oder Nein auswählen." promptTitle="Aktivstatus" prompt="Nur Maschinen mit Ja werden als aktiv bewertet." type="list" errorStyle="warning">
      <formula1>"Ja,Nein"</formula1>
    </dataValidation>
    <dataValidation sqref="F8:F107" showDropDown="0" showInputMessage="1" showErrorMessage="1" allowBlank="0" errorTitle="Kapazität prüfen" error="Eine Tageskapazität zwischen 0,25 und 24,00 Stunden eingeben." promptTitle="Kapazität h/Tag" prompt="Veränderbare Planungsannahme für einen Kalendertag." type="decimal" errorStyle="warning" operator="between">
      <formula1>0.25</formula1>
      <formula2>24</formula2>
    </dataValidation>
    <dataValidation sqref="G8:G107" showDropDown="0" showInputMessage="1" showErrorMessage="1" allowBlank="0" errorTitle="Wartungsbeginn prüfen" error="Datum und Uhrzeit zwischen 01.01.2026 und 31.12.2029 eingeben." promptTitle="Wartungsbeginn" prompt="Optionales Planungsfenster im Format TT.MM.JJJJ hh:mm." type="custom" errorStyle="warning">
      <formula1>=OR(G8="",AND(ISNUMBER(G8),G8&gt;=DATE(2026,1,1),G8&lt;=DATE(2029,12,31)))</formula1>
    </dataValidation>
    <dataValidation sqref="H8:H107" showDropDown="0" showInputMessage="1" showErrorMessage="1" allowBlank="0" errorTitle="Wartungsende prüfen" error="Datum und Uhrzeit zwischen 01.01.2026 und 31.12.2029 eingeben." promptTitle="Wartungsende" prompt="Optional; bei Eintrag muss das Ende nach dem Beginn liegen." type="custom" errorStyle="warning">
      <formula1>=OR(H8="",AND(ISNUMBER(H8),H8&gt;=DATE(2026,1,1),H8&lt;=DATE(2029,12,31)))</formula1>
    </dataValidation>
  </dataValidations>
  <pageMargins left="0.3" right="0.3" top="0.5" bottom="0.5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5" customWidth="1" min="3" max="3"/>
    <col width="22" customWidth="1" min="4" max="4"/>
    <col width="14" customWidth="1" min="5" max="5"/>
    <col width="43" customWidth="1" min="6" max="6"/>
    <col width="55" customWidth="1" min="7" max="7"/>
  </cols>
  <sheetData>
    <row r="1" ht="28" customHeight="1">
      <c r="A1" s="1" t="inlineStr">
        <is>
          <t>Anweisungen und Kontrollen</t>
        </is>
      </c>
      <c r="B1" s="26" t="n"/>
      <c r="C1" s="26" t="n"/>
      <c r="D1" s="26" t="n"/>
      <c r="E1" s="26" t="n"/>
      <c r="F1" s="26" t="n"/>
      <c r="G1" s="27" t="n"/>
    </row>
    <row r="2"/>
    <row r="3" ht="31" customHeight="1">
      <c r="A3" s="2" t="inlineStr">
        <is>
          <t>Zweck</t>
        </is>
      </c>
      <c r="B3" s="3" t="inlineStr">
        <is>
          <t>Beschreibt Eingaben, Einheiten, Leerfallverhalten, Beispielkontrollen und die manuelle Entscheidungsprüfung.</t>
        </is>
      </c>
      <c r="C3" s="4" t="n"/>
      <c r="D3" s="4" t="n"/>
      <c r="E3" s="4" t="n"/>
      <c r="F3" s="4" t="n"/>
      <c r="G3" s="4" t="n"/>
    </row>
    <row r="4" ht="31" customHeight="1">
      <c r="A4" s="2" t="inlineStr">
        <is>
          <t>Datenquelle</t>
        </is>
      </c>
      <c r="B4" s="3" t="inlineStr">
        <is>
          <t>Struktur und Formeln dieser Arbeitsmappe sowie die darin enthaltenen eindeutig fiktiven Beispieldaten.</t>
        </is>
      </c>
      <c r="C4" s="4" t="n"/>
      <c r="D4" s="4" t="n"/>
      <c r="E4" s="4" t="n"/>
      <c r="F4" s="4" t="n"/>
      <c r="G4" s="4" t="n"/>
    </row>
    <row r="5" ht="31" customHeight="1">
      <c r="A5" s="2" t="inlineStr">
        <is>
          <t>Sichtbares Ergebnis</t>
        </is>
      </c>
      <c r="B5" s="3" t="inlineStr">
        <is>
          <t>Prüfbare Felddefinitionen, erwartete Beispielergebnisse und eine kurze Reihenfolge für die manuelle Kontrolle.</t>
        </is>
      </c>
      <c r="C5" s="4" t="n"/>
      <c r="D5" s="4" t="n"/>
      <c r="E5" s="4" t="n"/>
      <c r="F5" s="4" t="n"/>
      <c r="G5" s="4" t="n"/>
    </row>
    <row r="6"/>
    <row r="7" ht="35" customHeight="1">
      <c r="A7" s="12" t="inlineStr">
        <is>
          <t>Blatt</t>
        </is>
      </c>
      <c r="B7" s="12" t="inlineStr">
        <is>
          <t>Feld</t>
        </is>
      </c>
      <c r="C7" s="12" t="inlineStr">
        <is>
          <t>Datentyp</t>
        </is>
      </c>
      <c r="D7" s="12" t="inlineStr">
        <is>
          <t>Einheit</t>
        </is>
      </c>
      <c r="E7" s="12" t="inlineStr">
        <is>
          <t>Pflicht</t>
        </is>
      </c>
      <c r="F7" s="12" t="inlineStr">
        <is>
          <t>Bei fehlendem Wert</t>
        </is>
      </c>
      <c r="G7" s="12" t="inlineStr">
        <is>
          <t>Hinweis</t>
        </is>
      </c>
    </row>
    <row r="8" ht="38" customHeight="1">
      <c r="A8" s="24" t="inlineStr">
        <is>
          <t>Belegungsplan</t>
        </is>
      </c>
      <c r="B8" s="24" t="inlineStr">
        <is>
          <t>Belegungs-ID</t>
        </is>
      </c>
      <c r="C8" s="24" t="inlineStr">
        <is>
          <t>Text</t>
        </is>
      </c>
      <c r="D8" s="24" t="inlineStr">
        <is>
          <t>–</t>
        </is>
      </c>
      <c r="E8" s="24" t="inlineStr">
        <is>
          <t>Ja</t>
        </is>
      </c>
      <c r="F8" s="24" t="inlineStr">
        <is>
          <t>Prüfergebnis meldet fehlende Pflichtangabe.</t>
        </is>
      </c>
      <c r="G8" s="24" t="inlineStr">
        <is>
          <t>Muss eindeutig sein; Duplikate werden orange markiert.</t>
        </is>
      </c>
    </row>
    <row r="9" ht="38" customHeight="1">
      <c r="A9" s="3" t="inlineStr">
        <is>
          <t>Belegungsplan</t>
        </is>
      </c>
      <c r="B9" s="3" t="inlineStr">
        <is>
          <t>Auftragsnummer</t>
        </is>
      </c>
      <c r="C9" s="3" t="inlineStr">
        <is>
          <t>Text</t>
        </is>
      </c>
      <c r="D9" s="3" t="inlineStr">
        <is>
          <t>–</t>
        </is>
      </c>
      <c r="E9" s="3" t="inlineStr">
        <is>
          <t>Ja</t>
        </is>
      </c>
      <c r="F9" s="3" t="inlineStr">
        <is>
          <t>Prüfergebnis meldet fehlende Pflichtangabe.</t>
        </is>
      </c>
      <c r="G9" s="3" t="inlineStr">
        <is>
          <t>Nur interne, fiktive Kennungen verwenden.</t>
        </is>
      </c>
    </row>
    <row r="10" ht="38" customHeight="1">
      <c r="A10" s="24" t="inlineStr">
        <is>
          <t>Belegungsplan</t>
        </is>
      </c>
      <c r="B10" s="24" t="inlineStr">
        <is>
          <t>Artikel</t>
        </is>
      </c>
      <c r="C10" s="24" t="inlineStr">
        <is>
          <t>Text</t>
        </is>
      </c>
      <c r="D10" s="24" t="inlineStr">
        <is>
          <t>–</t>
        </is>
      </c>
      <c r="E10" s="24" t="inlineStr">
        <is>
          <t>Ja</t>
        </is>
      </c>
      <c r="F10" s="24" t="inlineStr">
        <is>
          <t>Prüfergebnis meldet fehlende Pflichtangabe.</t>
        </is>
      </c>
      <c r="G10" s="24" t="inlineStr">
        <is>
          <t>Kurze fiktive Artikelbezeichnung.</t>
        </is>
      </c>
    </row>
    <row r="11" ht="38" customHeight="1">
      <c r="A11" s="3" t="inlineStr">
        <is>
          <t>Belegungsplan</t>
        </is>
      </c>
      <c r="B11" s="3" t="inlineStr">
        <is>
          <t>Maschinen-ID</t>
        </is>
      </c>
      <c r="C11" s="3" t="inlineStr">
        <is>
          <t>Auswahlliste</t>
        </is>
      </c>
      <c r="D11" s="3" t="inlineStr">
        <is>
          <t>–</t>
        </is>
      </c>
      <c r="E11" s="3" t="inlineStr">
        <is>
          <t>Ja</t>
        </is>
      </c>
      <c r="F11" s="3" t="inlineStr">
        <is>
          <t>Keine Status-, Kapazitäts- oder Konfliktbewertung.</t>
        </is>
      </c>
      <c r="G11" s="3" t="inlineStr">
        <is>
          <t>Muss zum Maschinenstamm passen.</t>
        </is>
      </c>
    </row>
    <row r="12" ht="38" customHeight="1">
      <c r="A12" s="24" t="inlineStr">
        <is>
          <t>Belegungsplan</t>
        </is>
      </c>
      <c r="B12" s="24" t="inlineStr">
        <is>
          <t>Beginn</t>
        </is>
      </c>
      <c r="C12" s="24" t="inlineStr">
        <is>
          <t>Datum/Uhrzeit</t>
        </is>
      </c>
      <c r="D12" s="24" t="inlineStr">
        <is>
          <t>TT.MM.JJJJ hh:mm</t>
        </is>
      </c>
      <c r="E12" s="24" t="inlineStr">
        <is>
          <t>Ja</t>
        </is>
      </c>
      <c r="F12" s="24" t="inlineStr">
        <is>
          <t>Dauer und Konflikt bleiben leer.</t>
        </is>
      </c>
      <c r="G12" s="24" t="inlineStr">
        <is>
          <t>Planungshinweis reicht vom aktuellen Jahr bis drei Jahre danach.</t>
        </is>
      </c>
    </row>
    <row r="13" ht="38" customHeight="1">
      <c r="A13" s="3" t="inlineStr">
        <is>
          <t>Belegungsplan</t>
        </is>
      </c>
      <c r="B13" s="3" t="inlineStr">
        <is>
          <t>Ende</t>
        </is>
      </c>
      <c r="C13" s="3" t="inlineStr">
        <is>
          <t>Datum/Uhrzeit</t>
        </is>
      </c>
      <c r="D13" s="3" t="inlineStr">
        <is>
          <t>TT.MM.JJJJ hh:mm</t>
        </is>
      </c>
      <c r="E13" s="3" t="inlineStr">
        <is>
          <t>Ja</t>
        </is>
      </c>
      <c r="F13" s="3" t="inlineStr">
        <is>
          <t>Dauer und Konflikt bleiben leer.</t>
        </is>
      </c>
      <c r="G13" s="3" t="inlineStr">
        <is>
          <t>Muss nach dem Beginn liegen.</t>
        </is>
      </c>
    </row>
    <row r="14" ht="38" customHeight="1">
      <c r="A14" s="24" t="inlineStr">
        <is>
          <t>Belegungsplan</t>
        </is>
      </c>
      <c r="B14" s="24" t="inlineStr">
        <is>
          <t>Menge</t>
        </is>
      </c>
      <c r="C14" s="24" t="inlineStr">
        <is>
          <t>Ganze Zahl</t>
        </is>
      </c>
      <c r="D14" s="24" t="inlineStr">
        <is>
          <t>Stück</t>
        </is>
      </c>
      <c r="E14" s="24" t="inlineStr">
        <is>
          <t>Nein</t>
        </is>
      </c>
      <c r="F14" s="24" t="inlineStr">
        <is>
          <t>Bleibt leer und beeinflusst die Zeitprüfung nicht.</t>
        </is>
      </c>
      <c r="G14" s="24" t="inlineStr">
        <is>
          <t>Plausibilitätswarnung bei Werten außerhalb 1 bis 100.000.</t>
        </is>
      </c>
    </row>
    <row r="15" ht="38" customHeight="1">
      <c r="A15" s="3" t="inlineStr">
        <is>
          <t>Belegungsplan</t>
        </is>
      </c>
      <c r="B15" s="3" t="inlineStr">
        <is>
          <t>Verantwortungsrolle</t>
        </is>
      </c>
      <c r="C15" s="3" t="inlineStr">
        <is>
          <t>Auswahlliste</t>
        </is>
      </c>
      <c r="D15" s="3" t="inlineStr">
        <is>
          <t>–</t>
        </is>
      </c>
      <c r="E15" s="3" t="inlineStr">
        <is>
          <t>Ja</t>
        </is>
      </c>
      <c r="F15" s="3" t="inlineStr">
        <is>
          <t>Prüfergebnis meldet fehlende Pflichtangabe.</t>
        </is>
      </c>
      <c r="G15" s="3" t="inlineStr">
        <is>
          <t>Keine Namen oder personenbezogenen Daten eintragen.</t>
        </is>
      </c>
    </row>
    <row r="16" ht="38" customHeight="1">
      <c r="A16" s="24" t="inlineStr">
        <is>
          <t>Belegungsplan</t>
        </is>
      </c>
      <c r="B16" s="24" t="inlineStr">
        <is>
          <t>Status</t>
        </is>
      </c>
      <c r="C16" s="24" t="inlineStr">
        <is>
          <t>Auswahlliste</t>
        </is>
      </c>
      <c r="D16" s="24" t="inlineStr">
        <is>
          <t>–</t>
        </is>
      </c>
      <c r="E16" s="24" t="inlineStr">
        <is>
          <t>Ja</t>
        </is>
      </c>
      <c r="F16" s="24" t="inlineStr">
        <is>
          <t>Prüfergebnis meldet fehlende Pflichtangabe.</t>
        </is>
      </c>
      <c r="G16" s="24" t="inlineStr">
        <is>
          <t>Storniert wird aus der Konflikt- und Stundenauswertung ausgeschlossen.</t>
        </is>
      </c>
    </row>
    <row r="17" ht="38" customHeight="1">
      <c r="A17" s="3" t="inlineStr">
        <is>
          <t>Maschinen</t>
        </is>
      </c>
      <c r="B17" s="3" t="inlineStr">
        <is>
          <t>Maschinen-ID</t>
        </is>
      </c>
      <c r="C17" s="3" t="inlineStr">
        <is>
          <t>Text</t>
        </is>
      </c>
      <c r="D17" s="3" t="inlineStr">
        <is>
          <t>–</t>
        </is>
      </c>
      <c r="E17" s="3" t="inlineStr">
        <is>
          <t>Ja</t>
        </is>
      </c>
      <c r="F17" s="3" t="inlineStr">
        <is>
          <t>Maschine kann nicht nachgeschlagen werden.</t>
        </is>
      </c>
      <c r="G17" s="3" t="inlineStr">
        <is>
          <t>Muss eindeutig sein; Duplikate werden orange markiert.</t>
        </is>
      </c>
    </row>
    <row r="18" ht="38" customHeight="1">
      <c r="A18" s="24" t="inlineStr">
        <is>
          <t>Maschinen</t>
        </is>
      </c>
      <c r="B18" s="24" t="inlineStr">
        <is>
          <t>Anlagenbezeichnung</t>
        </is>
      </c>
      <c r="C18" s="24" t="inlineStr">
        <is>
          <t>Text</t>
        </is>
      </c>
      <c r="D18" s="24" t="inlineStr">
        <is>
          <t>–</t>
        </is>
      </c>
      <c r="E18" s="24" t="inlineStr">
        <is>
          <t>Ja</t>
        </is>
      </c>
      <c r="F18" s="24" t="inlineStr">
        <is>
          <t>Stammzeile bleibt fachlich unvollständig.</t>
        </is>
      </c>
      <c r="G18" s="24" t="inlineStr">
        <is>
          <t>Eindeutig fiktive Bezeichnung verwenden.</t>
        </is>
      </c>
    </row>
    <row r="19" ht="38" customHeight="1">
      <c r="A19" s="3" t="inlineStr">
        <is>
          <t>Maschinen</t>
        </is>
      </c>
      <c r="B19" s="3" t="inlineStr">
        <is>
          <t>Anlagengruppe</t>
        </is>
      </c>
      <c r="C19" s="3" t="inlineStr">
        <is>
          <t>Auswahlliste</t>
        </is>
      </c>
      <c r="D19" s="3" t="inlineStr">
        <is>
          <t>–</t>
        </is>
      </c>
      <c r="E19" s="3" t="inlineStr">
        <is>
          <t>Ja</t>
        </is>
      </c>
      <c r="F19" s="3" t="inlineStr">
        <is>
          <t>Gruppierung fehlt, Belegungsprüfung bleibt möglich.</t>
        </is>
      </c>
      <c r="G19" s="3" t="inlineStr">
        <is>
          <t>Auswahl dient der einheitlichen Einordnung.</t>
        </is>
      </c>
    </row>
    <row r="20" ht="38" customHeight="1">
      <c r="A20" s="24" t="inlineStr">
        <is>
          <t>Maschinen</t>
        </is>
      </c>
      <c r="B20" s="24" t="inlineStr">
        <is>
          <t>Bereich</t>
        </is>
      </c>
      <c r="C20" s="24" t="inlineStr">
        <is>
          <t>Text</t>
        </is>
      </c>
      <c r="D20" s="24" t="inlineStr">
        <is>
          <t>–</t>
        </is>
      </c>
      <c r="E20" s="24" t="inlineStr">
        <is>
          <t>Ja</t>
        </is>
      </c>
      <c r="F20" s="24" t="inlineStr">
        <is>
          <t>Bereichsinformation fehlt.</t>
        </is>
      </c>
      <c r="G20" s="24" t="inlineStr">
        <is>
          <t>Keine Standort- oder Personendaten erforderlich.</t>
        </is>
      </c>
    </row>
    <row r="21" ht="38" customHeight="1">
      <c r="A21" s="3" t="inlineStr">
        <is>
          <t>Maschinen</t>
        </is>
      </c>
      <c r="B21" s="3" t="inlineStr">
        <is>
          <t>Aktiv</t>
        </is>
      </c>
      <c r="C21" s="3" t="inlineStr">
        <is>
          <t>Auswahlliste</t>
        </is>
      </c>
      <c r="D21" s="3" t="inlineStr">
        <is>
          <t>Ja/Nein</t>
        </is>
      </c>
      <c r="E21" s="3" t="inlineStr">
        <is>
          <t>Ja</t>
        </is>
      </c>
      <c r="F21" s="3" t="inlineStr">
        <is>
          <t>Belegungsprüfung meldet Nicht aktiv.</t>
        </is>
      </c>
      <c r="G21" s="3" t="inlineStr">
        <is>
          <t>Veränderbarer Planungsstatus, keine technische Rückmeldung.</t>
        </is>
      </c>
    </row>
    <row r="22" ht="38" customHeight="1">
      <c r="A22" s="24" t="inlineStr">
        <is>
          <t>Maschinen</t>
        </is>
      </c>
      <c r="B22" s="24" t="inlineStr">
        <is>
          <t>Kapazität h/Tag</t>
        </is>
      </c>
      <c r="C22" s="24" t="inlineStr">
        <is>
          <t>Dezimalzahl</t>
        </is>
      </c>
      <c r="D22" s="24" t="inlineStr">
        <is>
          <t>Stunden/Tag</t>
        </is>
      </c>
      <c r="E22" s="24" t="inlineStr">
        <is>
          <t>Ja</t>
        </is>
      </c>
      <c r="F22" s="24" t="inlineStr">
        <is>
          <t>Kapazitätsvergleich bleibt ohne verwertbaren Grenzwert.</t>
        </is>
      </c>
      <c r="G22" s="24" t="inlineStr">
        <is>
          <t>Warnbereich 0,25 bis 24,00 Stunden.</t>
        </is>
      </c>
    </row>
    <row r="23" ht="38" customHeight="1">
      <c r="A23" s="3" t="inlineStr">
        <is>
          <t>Maschinen</t>
        </is>
      </c>
      <c r="B23" s="3" t="inlineStr">
        <is>
          <t>Wartung Beginn</t>
        </is>
      </c>
      <c r="C23" s="3" t="inlineStr">
        <is>
          <t>Datum/Uhrzeit</t>
        </is>
      </c>
      <c r="D23" s="3" t="inlineStr">
        <is>
          <t>TT.MM.JJJJ hh:mm</t>
        </is>
      </c>
      <c r="E23" s="3" t="inlineStr">
        <is>
          <t>Nein</t>
        </is>
      </c>
      <c r="F23" s="3" t="inlineStr">
        <is>
          <t>Ohne beide Wartungswerte gilt Kein Fenster.</t>
        </is>
      </c>
      <c r="G23" s="3" t="inlineStr">
        <is>
          <t>Nur ein manuell gepflegtes Planungsfenster je Maschine.</t>
        </is>
      </c>
    </row>
    <row r="24" ht="38" customHeight="1">
      <c r="A24" s="24" t="inlineStr">
        <is>
          <t>Maschinen</t>
        </is>
      </c>
      <c r="B24" s="24" t="inlineStr">
        <is>
          <t>Wartung Ende</t>
        </is>
      </c>
      <c r="C24" s="24" t="inlineStr">
        <is>
          <t>Datum/Uhrzeit</t>
        </is>
      </c>
      <c r="D24" s="24" t="inlineStr">
        <is>
          <t>TT.MM.JJJJ hh:mm</t>
        </is>
      </c>
      <c r="E24" s="24" t="inlineStr">
        <is>
          <t>Nein</t>
        </is>
      </c>
      <c r="F24" s="24" t="inlineStr">
        <is>
          <t>Ein einzelner Wartungswert gilt als unvollständig.</t>
        </is>
      </c>
      <c r="G24" s="24" t="inlineStr">
        <is>
          <t>Muss nach dem Wartungsbeginn liegen.</t>
        </is>
      </c>
    </row>
    <row r="25"/>
    <row r="26"/>
    <row r="27" ht="22" customHeight="1">
      <c r="A27" s="5" t="inlineStr">
        <is>
          <t>Kontrollierbare Formeln und erwartete Beispielergebnisse</t>
        </is>
      </c>
      <c r="B27" s="5" t="n"/>
      <c r="C27" s="5" t="n"/>
      <c r="D27" s="5" t="n"/>
      <c r="E27" s="5" t="n"/>
      <c r="F27" s="5" t="n"/>
      <c r="G27" s="5" t="n"/>
    </row>
    <row r="28">
      <c r="A28" s="12" t="inlineStr">
        <is>
          <t>Kontrolle</t>
        </is>
      </c>
      <c r="B28" s="12" t="inlineStr">
        <is>
          <t>Zellbezug</t>
        </is>
      </c>
      <c r="C28" s="12" t="inlineStr">
        <is>
          <t>Formelprinzip</t>
        </is>
      </c>
      <c r="D28" s="12" t="inlineStr">
        <is>
          <t>Erwartetes Ergebnis nach Neuberechnung</t>
        </is>
      </c>
    </row>
    <row r="29" ht="34" customHeight="1">
      <c r="A29" s="3" t="inlineStr">
        <is>
          <t>Wirksame Belegungen</t>
        </is>
      </c>
      <c r="B29" s="3" t="inlineStr">
        <is>
          <t>Zusammenfassung!B12</t>
        </is>
      </c>
      <c r="C29" s="3" t="inlineStr">
        <is>
          <t>COUNTIFS über ID, positive Dauer und Status ungleich Storniert</t>
        </is>
      </c>
      <c r="D29" s="3" t="inlineStr">
        <is>
          <t>9</t>
        </is>
      </c>
    </row>
    <row r="30" ht="34" customHeight="1">
      <c r="A30" s="24" t="inlineStr">
        <is>
          <t>Belegungskonflikte</t>
        </is>
      </c>
      <c r="B30" s="24" t="inlineStr">
        <is>
          <t>Zusammenfassung!B13</t>
        </is>
      </c>
      <c r="C30" s="24" t="inlineStr">
        <is>
          <t>COUNTIF auf Belegungsplan!M8:M107 mit Konflikt</t>
        </is>
      </c>
      <c r="D30" s="24" t="inlineStr">
        <is>
          <t>2</t>
        </is>
      </c>
    </row>
    <row r="31" ht="34" customHeight="1">
      <c r="A31" s="3" t="inlineStr">
        <is>
          <t>Prüffälle insgesamt</t>
        </is>
      </c>
      <c r="B31" s="3" t="inlineStr">
        <is>
          <t>Zusammenfassung!B14</t>
        </is>
      </c>
      <c r="C31" s="3" t="inlineStr">
        <is>
          <t>COUNTIFS auf belegte IDs und Prüfergebnis ungleich Planbar</t>
        </is>
      </c>
      <c r="D31" s="3" t="inlineStr">
        <is>
          <t>5</t>
        </is>
      </c>
    </row>
    <row r="32" ht="34" customHeight="1">
      <c r="A32" s="24" t="inlineStr">
        <is>
          <t>Geplante Maschinenstunden</t>
        </is>
      </c>
      <c r="B32" s="24" t="inlineStr">
        <is>
          <t>Zusammenfassung!B15</t>
        </is>
      </c>
      <c r="C32" s="24" t="inlineStr">
        <is>
          <t>SUMIFS über Belegungsplan!J8:J107 ohne Storniert</t>
        </is>
      </c>
      <c r="D32" s="24" t="inlineStr">
        <is>
          <t>50,50 h</t>
        </is>
      </c>
    </row>
    <row r="33" ht="34" customHeight="1">
      <c r="A33" s="3" t="inlineStr">
        <is>
          <t>Aktive Maschinen</t>
        </is>
      </c>
      <c r="B33" s="3" t="inlineStr">
        <is>
          <t>Zusammenfassung!B16</t>
        </is>
      </c>
      <c r="C33" s="3" t="inlineStr">
        <is>
          <t>COUNTIFS über Maschinen-ID und Aktiv gleich Ja</t>
        </is>
      </c>
      <c r="D33" s="3" t="inlineStr">
        <is>
          <t>7</t>
        </is>
      </c>
    </row>
    <row r="34" ht="34" customHeight="1">
      <c r="A34" s="24" t="inlineStr">
        <is>
          <t>Dauer der ersten Planzeile</t>
        </is>
      </c>
      <c r="B34" s="24" t="inlineStr">
        <is>
          <t>Belegungsplan!J8</t>
        </is>
      </c>
      <c r="C34" s="24" t="inlineStr">
        <is>
          <t>IFERROR((F8-E8)*24) bei vollständigem Zeitraum</t>
        </is>
      </c>
      <c r="D34" s="24" t="inlineStr">
        <is>
          <t>4,00 h</t>
        </is>
      </c>
    </row>
    <row r="35" ht="34" customHeight="1">
      <c r="A35" s="3" t="inlineStr">
        <is>
          <t>Konflikt der ersten Planzeile</t>
        </is>
      </c>
      <c r="B35" s="3" t="inlineStr">
        <is>
          <t>Belegungsplan!M8</t>
        </is>
      </c>
      <c r="C35" s="3" t="inlineStr">
        <is>
          <t>SUMPRODUCT über gleiche Maschine und überschneidende Zeiträume</t>
        </is>
      </c>
      <c r="D35" s="3" t="inlineStr">
        <is>
          <t>Konflikt</t>
        </is>
      </c>
    </row>
    <row r="36" ht="34" customHeight="1">
      <c r="A36" s="24" t="inlineStr">
        <is>
          <t>Wartungskonflikt</t>
        </is>
      </c>
      <c r="B36" s="24" t="inlineStr">
        <is>
          <t>Belegungsplan!N11</t>
        </is>
      </c>
      <c r="C36" s="24" t="inlineStr">
        <is>
          <t>Vergleich von Belegungszeitraum mit dem Fenster der MX-03</t>
        </is>
      </c>
      <c r="D36" s="24" t="inlineStr">
        <is>
          <t>Wartungskonflikt</t>
        </is>
      </c>
    </row>
    <row r="37" ht="34" customHeight="1">
      <c r="A37" s="3" t="inlineStr">
        <is>
          <t>Gesamtprüfung der ersten Planzeile</t>
        </is>
      </c>
      <c r="B37" s="3" t="inlineStr">
        <is>
          <t>Belegungsplan!O8</t>
        </is>
      </c>
      <c r="C37" s="3" t="inlineStr">
        <is>
          <t>Pflicht-, Zeitraum-, Status-, Konflikt- und Kapazitätsprüfung</t>
        </is>
      </c>
      <c r="D37" s="3" t="inlineStr">
        <is>
          <t>Konflikt klären</t>
        </is>
      </c>
    </row>
    <row r="38" ht="34" customHeight="1">
      <c r="A38" s="24" t="inlineStr">
        <is>
          <t>Mittlere vorbereitete Planzeile</t>
        </is>
      </c>
      <c r="B38" s="24" t="inlineStr">
        <is>
          <t>Belegungsplan!J57:O57</t>
        </is>
      </c>
      <c r="C38" s="24" t="inlineStr">
        <is>
          <t>Formeln prüfen zuerst die leeren Eingabezellen</t>
        </is>
      </c>
      <c r="D38" s="24" t="inlineStr">
        <is>
          <t>Alle Ergebnisse leer</t>
        </is>
      </c>
    </row>
    <row r="39" ht="34" customHeight="1">
      <c r="A39" s="3" t="inlineStr">
        <is>
          <t>Letzte vorbereitete Planzeile</t>
        </is>
      </c>
      <c r="B39" s="3" t="inlineStr">
        <is>
          <t>Belegungsplan!J107:O107</t>
        </is>
      </c>
      <c r="C39" s="3" t="inlineStr">
        <is>
          <t>Formeln prüfen zuerst die leeren Eingabezellen</t>
        </is>
      </c>
      <c r="D39" s="3" t="inlineStr">
        <is>
          <t>Alle Ergebnisse leer</t>
        </is>
      </c>
    </row>
    <row r="40" ht="34" customHeight="1">
      <c r="A40" s="24" t="inlineStr">
        <is>
          <t>Wartungsdauer MX-03</t>
        </is>
      </c>
      <c r="B40" s="24" t="inlineStr">
        <is>
          <t>Maschinen!I10</t>
        </is>
      </c>
      <c r="C40" s="24" t="inlineStr">
        <is>
          <t>IFERROR((H10-G10)*24)</t>
        </is>
      </c>
      <c r="D40" s="24" t="inlineStr">
        <is>
          <t>1,50 h</t>
        </is>
      </c>
    </row>
    <row r="41" ht="34" customHeight="1">
      <c r="A41" s="3" t="inlineStr">
        <is>
          <t>Erste Maschinenzeile</t>
        </is>
      </c>
      <c r="B41" s="3" t="inlineStr">
        <is>
          <t>Maschinen!I8:J8</t>
        </is>
      </c>
      <c r="C41" s="3" t="inlineStr">
        <is>
          <t>Leere Wartungsdaten erzeugen keine Dauer</t>
        </is>
      </c>
      <c r="D41" s="3" t="inlineStr">
        <is>
          <t>Dauer leer; Fensterprüfung Kein Fenster</t>
        </is>
      </c>
    </row>
    <row r="42" ht="34" customHeight="1">
      <c r="A42" s="24" t="inlineStr">
        <is>
          <t>Mittlere Maschinenzeile</t>
        </is>
      </c>
      <c r="B42" s="24" t="inlineStr">
        <is>
          <t>Maschinen!I57:J57</t>
        </is>
      </c>
      <c r="C42" s="24" t="inlineStr">
        <is>
          <t>Vollständig leere Eingabezeile bleibt ohne Ergebnis</t>
        </is>
      </c>
      <c r="D42" s="24" t="inlineStr">
        <is>
          <t>Beide Ergebnisse leer</t>
        </is>
      </c>
    </row>
    <row r="43" ht="34" customHeight="1">
      <c r="A43" s="3" t="inlineStr">
        <is>
          <t>Letzte Maschinenzeile</t>
        </is>
      </c>
      <c r="B43" s="3" t="inlineStr">
        <is>
          <t>Maschinen!I107:J107</t>
        </is>
      </c>
      <c r="C43" s="3" t="inlineStr">
        <is>
          <t>Vollständig leere Eingabezeile bleibt ohne Ergebnis</t>
        </is>
      </c>
      <c r="D43" s="3" t="inlineStr">
        <is>
          <t>Beide Ergebnisse leer</t>
        </is>
      </c>
    </row>
    <row r="44"/>
    <row r="45" ht="22" customHeight="1">
      <c r="A45" s="5" t="inlineStr">
        <is>
          <t>Manuelle Kontrolle vor einer Entscheidung</t>
        </is>
      </c>
      <c r="B45" s="5" t="n"/>
      <c r="C45" s="5" t="n"/>
      <c r="D45" s="5" t="n"/>
      <c r="E45" s="5" t="n"/>
      <c r="F45" s="5" t="n"/>
      <c r="G45" s="5" t="n"/>
    </row>
    <row r="46" ht="34" customHeight="1">
      <c r="A46" s="24" t="inlineStr">
        <is>
          <t>1. Maschinenstamm zuerst prüfen: eindeutige Maschinen-ID, Aktivstatus, Kapazität und gegebenenfalls beide Wartungszeiten.</t>
        </is>
      </c>
      <c r="B46" s="8" t="n"/>
      <c r="C46" s="8" t="n"/>
      <c r="D46" s="8" t="n"/>
      <c r="E46" s="8" t="n"/>
      <c r="F46" s="8" t="n"/>
      <c r="G46" s="8" t="n"/>
    </row>
    <row r="47" ht="34" customHeight="1">
      <c r="A47" s="3" t="inlineStr">
        <is>
          <t>2. Im Belegungsplan Pflichtfelder, Beginn vor Ende und die gelb markierten Eingaben kontrollieren.</t>
        </is>
      </c>
      <c r="B47" s="4" t="n"/>
      <c r="C47" s="4" t="n"/>
      <c r="D47" s="4" t="n"/>
      <c r="E47" s="4" t="n"/>
      <c r="F47" s="4" t="n"/>
      <c r="G47" s="4" t="n"/>
    </row>
    <row r="48" ht="34" customHeight="1">
      <c r="A48" s="24" t="inlineStr">
        <is>
          <t>3. Nach Änderungen in Excel vollständig neu berechnen; anschließend die erwarteten Beispielwerte oben gegenprüfen.</t>
        </is>
      </c>
      <c r="B48" s="8" t="n"/>
      <c r="C48" s="8" t="n"/>
      <c r="D48" s="8" t="n"/>
      <c r="E48" s="8" t="n"/>
      <c r="F48" s="8" t="n"/>
      <c r="G48" s="8" t="n"/>
    </row>
    <row r="49" ht="34" customHeight="1">
      <c r="A49" s="3" t="inlineStr">
        <is>
          <t>4. Belegungsplan nach Prüfergebnis filtern. Konflikte, Wartungsüberschneidungen, inaktive Maschinen und fehlende Angaben einzeln klären.</t>
        </is>
      </c>
      <c r="B49" s="4" t="n"/>
      <c r="C49" s="4" t="n"/>
      <c r="D49" s="4" t="n"/>
      <c r="E49" s="4" t="n"/>
      <c r="F49" s="4" t="n"/>
      <c r="G49" s="4" t="n"/>
    </row>
    <row r="50" ht="34" customHeight="1">
      <c r="A50" s="24" t="inlineStr">
        <is>
          <t>5. Der Grenzfall MX-05 belegt genau 16,00 h bei 16,00 h Tageskapazität und bleibt deshalb planbar; jede Erhöhung löst eine Warnung aus.</t>
        </is>
      </c>
      <c r="B50" s="8" t="n"/>
      <c r="C50" s="8" t="n"/>
      <c r="D50" s="8" t="n"/>
      <c r="E50" s="8" t="n"/>
      <c r="F50" s="8" t="n"/>
      <c r="G50" s="8" t="n"/>
    </row>
    <row r="51" ht="34" customHeight="1">
      <c r="A51" s="3" t="inlineStr">
        <is>
          <t>6. Die leere Endzeit in der letzten Beispielbelegung zeigt den Leerfall: Dauer und Einzelkonflikte bleiben leer, das Prüfergebnis meldet die fehlende Pflichtangabe.</t>
        </is>
      </c>
      <c r="B51" s="4" t="n"/>
      <c r="C51" s="4" t="n"/>
      <c r="D51" s="4" t="n"/>
      <c r="E51" s="4" t="n"/>
      <c r="F51" s="4" t="n"/>
      <c r="G51" s="4" t="n"/>
    </row>
    <row r="52" ht="34" customHeight="1">
      <c r="A52" s="24" t="inlineStr">
        <is>
          <t>7. Warnvalidierungen sind bewusst keine harte Sperre. Ungewöhnliche, aber legitime Eingaben können bestätigt werden und müssen danach manuell bewertet werden.</t>
        </is>
      </c>
      <c r="B52" s="8" t="n"/>
      <c r="C52" s="8" t="n"/>
      <c r="D52" s="8" t="n"/>
      <c r="E52" s="8" t="n"/>
      <c r="F52" s="8" t="n"/>
      <c r="G52" s="8" t="n"/>
    </row>
    <row r="53" ht="34" customHeight="1">
      <c r="A53" s="3" t="inlineStr">
        <is>
          <t>8. Diese Arbeitsmappe ersetzt weder technische Freigaben noch Arbeitsschutz-, Tarif-, Norm- oder Konformitätsprüfungen.</t>
        </is>
      </c>
      <c r="B53" s="4" t="n"/>
      <c r="C53" s="4" t="n"/>
      <c r="D53" s="4" t="n"/>
      <c r="E53" s="4" t="n"/>
      <c r="F53" s="4" t="n"/>
      <c r="G53" s="4" t="n"/>
    </row>
  </sheetData>
  <mergeCells count="1">
    <mergeCell ref="A1:G1"/>
  </mergeCells>
  <pageMargins left="0.3" right="0.3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Produktionsplanung</dc:creator>
  <dc:title xmlns:dc="http://purl.org/dc/elements/1.1/">Maschinenbelegungsplan</dc:title>
  <dc:subject xmlns:dc="http://purl.org/dc/elements/1.1/">Manuelle Planung fiktiver Maschinenbelegungen</dc:subject>
  <dcterms:created xmlns:dcterms="http://purl.org/dc/terms/" xmlns:xsi="http://www.w3.org/2001/XMLSchema-instance" xsi:type="dcterms:W3CDTF">2026-09-08T15:29:06Z</dcterms:created>
  <dcterms:modified xmlns:dcterms="http://purl.org/dc/terms/" xmlns:xsi="http://www.w3.org/2001/XMLSchema-instance" xsi:type="dcterms:W3CDTF">2026-09-08T15:29:07+00:00Z</dcterms:modified>
</cp:coreProperties>
</file>