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Arbeitsinhalte" sheetId="2" state="visible" r:id="rId2"/>
    <sheet xmlns:r="http://schemas.openxmlformats.org/officeDocument/2006/relationships" name="Stationen" sheetId="3" state="visible" r:id="rId3"/>
    <sheet xmlns:r="http://schemas.openxmlformats.org/officeDocument/2006/relationships" name="Parameter" sheetId="4" state="visible" r:id="rId4"/>
    <sheet xmlns:r="http://schemas.openxmlformats.org/officeDocument/2006/relationships" name="Hinweise" sheetId="5" state="visible" r:id="rId5"/>
  </sheets>
  <definedNames>
    <definedName name="_xlnm._FilterDatabase" localSheetId="1" hidden="1">'Arbeitsinhalte'!$A$4:$I$104</definedName>
    <definedName name="_xlnm._FilterDatabase" localSheetId="2" hidden="1">'Stationen'!$A$4:$I$104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.0%"/>
    <numFmt numFmtId="165" formatCode="0.00 &quot;s&quot;"/>
    <numFmt numFmtId="166" formatCode="DD.MM.YYYY"/>
    <numFmt numFmtId="167" formatCode="0.00 &quot;min&quot;"/>
    <numFmt numFmtId="168" formatCode="0 &quot;Stück/Schicht&quot;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0"/>
    </font>
    <font>
      <name val="Aptos"/>
      <color rgb="00112A32"/>
      <sz val="10"/>
    </font>
    <font>
      <name val="Aptos"/>
      <b val="1"/>
      <color rgb="00112A32"/>
      <sz val="10"/>
    </font>
    <font>
      <name val="Aptos"/>
      <i val="1"/>
      <color rgb="00112A32"/>
      <sz val="9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3F0E8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0" fillId="0" borderId="0" pivotButton="0" quotePrefix="0" xfId="0"/>
    <xf numFmtId="0" fontId="3" fillId="5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0" fontId="2" fillId="3" borderId="1" pivotButton="0" quotePrefix="0" xfId="0"/>
    <xf numFmtId="166" fontId="3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7" fontId="3" fillId="6" borderId="1" applyAlignment="1" pivotButton="0" quotePrefix="0" xfId="0">
      <alignment horizontal="center" vertical="center"/>
    </xf>
    <xf numFmtId="168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0" fillId="0" borderId="0" pivotButton="0" quotePrefix="0" xfId="0"/>
    <xf numFmtId="165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168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Auslastung je Station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'Zusammenfassung'!K3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397A62"/>
              </a:solidFill>
              <a:prstDash val="solid"/>
            </a:ln>
          </spPr>
          <cat>
            <numRef>
              <f>'Zusammenfassung'!$J$4:$J$7</f>
            </numRef>
          </cat>
          <val>
            <numRef>
              <f>'Zusammenfassung'!$K$4:$K$7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Station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Auslastung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12A32"/>
    <outlinePr summaryBelow="1" summaryRight="1"/>
    <pageSetUpPr/>
  </sheetPr>
  <dimension ref="A1:K20"/>
  <sheetViews>
    <sheetView showGridLines="0" zoomScale="9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hidden="1" width="13" customWidth="1" min="10" max="10"/>
    <col hidden="1" width="13" customWidth="1" min="11" max="11"/>
  </cols>
  <sheetData>
    <row r="1" ht="28" customHeight="1">
      <c r="A1" s="1" t="inlineStr">
        <is>
          <t>Linienabgleich Produktion – Entscheidungsübersicht</t>
        </is>
      </c>
      <c r="B1" s="34" t="n"/>
      <c r="C1" s="34" t="n"/>
      <c r="D1" s="34" t="n"/>
      <c r="E1" s="34" t="n"/>
      <c r="F1" s="34" t="n"/>
      <c r="G1" s="34" t="n"/>
      <c r="H1" s="35" t="n"/>
    </row>
    <row r="2" ht="58" customHeight="1">
      <c r="A2" s="2" t="inlineStr">
        <is>
          <t>Zweck</t>
        </is>
      </c>
      <c r="B2" s="3" t="inlineStr">
        <is>
          <t>Verdichtet Takt, Stationsauslastung und Eingabequalität für einen manuellen Linienabgleich.</t>
        </is>
      </c>
      <c r="D2" s="2" t="inlineStr">
        <is>
          <t>Datenquelle</t>
        </is>
      </c>
      <c r="E2" s="3" t="inlineStr">
        <is>
          <t>Formeln aus Parameter, Arbeitsinhalte und Stationen; keine automatische Betriebsdatenübernahme.</t>
        </is>
      </c>
      <c r="G2" s="2" t="inlineStr">
        <is>
          <t>Sichtbares Ergebnis</t>
        </is>
      </c>
      <c r="H2" s="3" t="inlineStr">
        <is>
          <t>Engpass, Überlastungen und ein begrenzter Entscheidungshinweis nach Neuberechnung.</t>
        </is>
      </c>
    </row>
    <row r="3">
      <c r="A3" s="4" t="inlineStr">
        <is>
          <t>Nutzung und Entscheidung</t>
        </is>
      </c>
      <c r="B3" s="4" t="n"/>
      <c r="C3" s="4" t="n"/>
      <c r="D3" s="4" t="n"/>
      <c r="E3" s="4" t="n"/>
      <c r="F3" s="4" t="n"/>
      <c r="G3" s="4" t="n"/>
      <c r="H3" s="4" t="n"/>
      <c r="J3" t="inlineStr">
        <is>
          <t>Station</t>
        </is>
      </c>
      <c r="K3" t="inlineStr">
        <is>
          <t>Auslastung</t>
        </is>
      </c>
    </row>
    <row r="4" ht="36" customHeight="1">
      <c r="A4" s="2" t="inlineStr">
        <is>
          <t>Nutzer</t>
        </is>
      </c>
      <c r="B4" s="5" t="inlineStr">
        <is>
          <t>Produktionsplanung und Schichtleitung des ausdrücklich fiktiven Fertigungsbetriebs Werk Nordtal.</t>
        </is>
      </c>
      <c r="J4">
        <f>IFERROR(IF(Stationen!$A5="","",Stationen!$A5),"")</f>
        <v/>
      </c>
      <c r="K4" s="36">
        <f>IFERROR(IF(OR(Stationen!$A5="",Stationen!$G5=""),"",Stationen!$G5),"")</f>
        <v/>
      </c>
    </row>
    <row r="5" ht="36" customHeight="1">
      <c r="A5" s="2" t="inlineStr">
        <is>
          <t>Zeitpunkt</t>
        </is>
      </c>
      <c r="B5" s="7">
        <f>IFERROR("Vor der manuellen Freigabe der "&amp;Parameter!$B$6&amp;" am "&amp;TEXT(Parameter!$B$4,"DD.MM.YYYY"),"Vor der manuellen Freigabe der Schichtplanung")</f>
        <v/>
      </c>
      <c r="J5">
        <f>IFERROR(IF(Stationen!$A6="","",Stationen!$A6),"")</f>
        <v/>
      </c>
      <c r="K5" s="36">
        <f>IFERROR(IF(OR(Stationen!$A6="",Stationen!$G6=""),"",Stationen!$G6),"")</f>
        <v/>
      </c>
    </row>
    <row r="6" ht="36" customHeight="1">
      <c r="A6" s="2" t="inlineStr">
        <is>
          <t>Eingaben</t>
        </is>
      </c>
      <c r="B6" s="5" t="inlineStr">
        <is>
          <t>Planungsannahmen, Stationsstammdaten, Parallelplätze, Arbeitsinhalte, Reihenfolge, Zuordnung und Zeitwerte.</t>
        </is>
      </c>
      <c r="J6">
        <f>IFERROR(IF(Stationen!$A7="","",Stationen!$A7),"")</f>
        <v/>
      </c>
      <c r="K6" s="36">
        <f>IFERROR(IF(OR(Stationen!$A7="",Stationen!$G7=""),"",Stationen!$G7),"")</f>
        <v/>
      </c>
    </row>
    <row r="7" ht="36" customHeight="1">
      <c r="A7" s="2" t="inlineStr">
        <is>
          <t>Unterstützte Entscheidung</t>
        </is>
      </c>
      <c r="B7" s="7" t="inlineStr">
        <is>
          <t>Welche Arbeitsinhalte vor der Schichtfreigabe manuell zwischen Stationen umzuordnen sind, damit die Belastung relativ zum berechneten Takt ausgeglichener wird.</t>
        </is>
      </c>
      <c r="J7">
        <f>IFERROR(IF(Stationen!$A8="","",Stationen!$A8),"")</f>
        <v/>
      </c>
      <c r="K7" s="36">
        <f>IFERROR(IF(OR(Stationen!$A8="",Stationen!$G8=""),"",Stationen!$G8),"")</f>
        <v/>
      </c>
    </row>
    <row r="8" ht="36" customHeight="1">
      <c r="A8" s="2" t="inlineStr">
        <is>
          <t>Abgrenzung</t>
        </is>
      </c>
      <c r="B8" s="5" t="inlineStr">
        <is>
          <t>Die Mappe liefert eine Planungshilfe, keine Konformitätsaussage, Echtzeitsynchronisierung, ERP-/MES-Anbindung, automatische Freigabe oder Rechtsberatung.</t>
        </is>
      </c>
    </row>
    <row r="9"/>
    <row r="10">
      <c r="A10" s="2" t="inlineStr">
        <is>
          <t>Kennzahl</t>
        </is>
      </c>
      <c r="B10" s="2" t="inlineStr">
        <is>
          <t>Wert</t>
        </is>
      </c>
      <c r="C10" s="2" t="inlineStr">
        <is>
          <t>Einheit oder Kontrolle</t>
        </is>
      </c>
    </row>
    <row r="11">
      <c r="A11" s="8" t="inlineStr">
        <is>
          <t>Planprodukt</t>
        </is>
      </c>
      <c r="B11" s="5">
        <f>Parameter!$B$7</f>
        <v/>
      </c>
      <c r="C11" s="5" t="inlineStr">
        <is>
          <t>Textauswahl</t>
        </is>
      </c>
    </row>
    <row r="12">
      <c r="A12" s="9" t="inlineStr">
        <is>
          <t>Berechneter Takt</t>
        </is>
      </c>
      <c r="B12" s="37">
        <f>IFERROR(Parameter!$B$17,"")</f>
        <v/>
      </c>
      <c r="C12" s="7" t="inlineStr">
        <is>
          <t>s/Stück</t>
        </is>
      </c>
    </row>
    <row r="13">
      <c r="A13" s="8" t="inlineStr">
        <is>
          <t>Vollständige Vorgänge</t>
        </is>
      </c>
      <c r="B13" s="11">
        <f>COUNTIF(Arbeitsinhalte!$I$5:$I$104,"Vollständig")</f>
        <v/>
      </c>
      <c r="C13" s="5" t="inlineStr">
        <is>
          <t>Anzahl</t>
        </is>
      </c>
    </row>
    <row r="14">
      <c r="A14" s="9" t="inlineStr">
        <is>
          <t>Arbeitsinhalt gesamt</t>
        </is>
      </c>
      <c r="B14" s="37">
        <f>SUM(Arbeitsinhalte!$H$5:$H$104)</f>
        <v/>
      </c>
      <c r="C14" s="7" t="inlineStr">
        <is>
          <t>s</t>
        </is>
      </c>
    </row>
    <row r="15">
      <c r="A15" s="8" t="inlineStr">
        <is>
          <t>Aktive Stationen</t>
        </is>
      </c>
      <c r="B15" s="11">
        <f>COUNTIF(Stationen!$A$5:$A$104,"&lt;&gt;")</f>
        <v/>
      </c>
      <c r="C15" s="5" t="inlineStr">
        <is>
          <t>Anzahl</t>
        </is>
      </c>
    </row>
    <row r="16">
      <c r="A16" s="9" t="inlineStr">
        <is>
          <t>Maximale Auslastung</t>
        </is>
      </c>
      <c r="B16" s="38">
        <f>IF(COUNT(Stationen!$G$5:$G$104)=0,"",IFERROR(MAX(Stationen!$G$5:$G$104),""))</f>
        <v/>
      </c>
      <c r="C16" s="7" t="inlineStr">
        <is>
          <t>%</t>
        </is>
      </c>
    </row>
    <row r="17">
      <c r="A17" s="8" t="inlineStr">
        <is>
          <t>Engpassstation</t>
        </is>
      </c>
      <c r="B17" s="5">
        <f>IF(COUNT(Stationen!$G$5:$G$104)=0,"",IFERROR(INDEX(Stationen!$A$5:$A$104,MATCH(MAX(Stationen!$G$5:$G$104),Stationen!$G$5:$G$104,0)),""))</f>
        <v/>
      </c>
      <c r="C17" s="5" t="inlineStr">
        <is>
          <t>Stationskennung</t>
        </is>
      </c>
    </row>
    <row r="18">
      <c r="A18" s="9" t="inlineStr">
        <is>
          <t>Überlastete Stationen</t>
        </is>
      </c>
      <c r="B18" s="13">
        <f>COUNTIF(Stationen!$I$5:$I$104,"Überlast")</f>
        <v/>
      </c>
      <c r="C18" s="7" t="inlineStr">
        <is>
          <t>Anzahl</t>
        </is>
      </c>
    </row>
    <row r="19">
      <c r="A19" s="8" t="inlineStr">
        <is>
          <t>Eingabefehler</t>
        </is>
      </c>
      <c r="B19" s="11">
        <f>COUNTIF(Arbeitsinhalte!$I$5:$I$104,"Doppelte ID")+COUNTIF(Arbeitsinhalte!$I$5:$I$104,"Eingabe fehlt")+COUNTIF(Arbeitsinhalte!$I$5:$I$104,"Abweichendes Produkt")+COUNTIF(Stationen!$I$5:$I$104,"Eingabe fehlt")+COUNTIF(Stationen!$I$5:$I$104,"Duplikat")</f>
        <v/>
      </c>
      <c r="C19" s="5" t="inlineStr">
        <is>
          <t>Anzahl</t>
        </is>
      </c>
    </row>
    <row r="20" ht="38" customHeight="1">
      <c r="A20" s="9" t="inlineStr">
        <is>
          <t>Entscheidungshinweis</t>
        </is>
      </c>
      <c r="B20" s="7">
        <f>IF(OR($B$13=0,$B$15=0),"Eingaben ergänzen",IF($B$19&gt;0,"Eingaben prüfen",IF($B$18&gt;0,"Vorgänge neu verteilen und erneut rechnen","Abgleich liegt innerhalb der Eingabegrenzen")))</f>
        <v/>
      </c>
      <c r="C20" s="7" t="inlineStr">
        <is>
          <t>Manuell bewerten</t>
        </is>
      </c>
    </row>
  </sheetData>
  <mergeCells count="1">
    <mergeCell ref="A1:H1"/>
  </mergeCells>
  <conditionalFormatting sqref="B20">
    <cfRule type="expression" priority="1" dxfId="0">
      <formula>OR($B$20="Eingaben ergänzen",$B$20="Eingaben prüfen",$B$20="Vorgänge neu verteilen und erneut rechnen")</formula>
    </cfRule>
    <cfRule type="expression" priority="2" dxfId="1">
      <formula>$B$20="Abgleich liegt innerhalb der Eingabegrenzen"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8441C"/>
    <outlinePr summaryBelow="1" summaryRight="1"/>
    <pageSetUpPr/>
  </sheetPr>
  <dimension ref="A1:L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34" customWidth="1" min="3" max="3"/>
    <col width="13" customWidth="1" min="4" max="4"/>
    <col width="13" customWidth="1" min="5" max="5"/>
    <col width="22" customWidth="1" min="6" max="6"/>
    <col width="20" customWidth="1" min="7" max="7"/>
    <col width="20" customWidth="1" min="8" max="8"/>
    <col width="24" customWidth="1" min="9" max="9"/>
    <col hidden="1" width="13" customWidth="1" min="11" max="11"/>
    <col hidden="1" width="13" customWidth="1" min="12" max="12"/>
  </cols>
  <sheetData>
    <row r="1" ht="28" customHeight="1">
      <c r="A1" s="1" t="inlineStr">
        <is>
          <t>Arbeitsinhalte – manuelle Zuordnung zu Stationen</t>
        </is>
      </c>
      <c r="B1" s="34" t="n"/>
      <c r="C1" s="34" t="n"/>
      <c r="D1" s="34" t="n"/>
      <c r="E1" s="34" t="n"/>
      <c r="F1" s="34" t="n"/>
      <c r="G1" s="34" t="n"/>
      <c r="H1" s="34" t="n"/>
      <c r="I1" s="35" t="n"/>
    </row>
    <row r="2" ht="62" customHeight="1">
      <c r="A2" s="2" t="inlineStr">
        <is>
          <t>Zweck</t>
        </is>
      </c>
      <c r="B2" s="3" t="inlineStr">
        <is>
          <t>Erfasst die für das Planprodukt erforderlichen Arbeitsschritte und ihre Stationszuordnung.</t>
        </is>
      </c>
      <c r="D2" s="2" t="inlineStr">
        <is>
          <t>Datenquelle</t>
        </is>
      </c>
      <c r="E2" s="3" t="inlineStr">
        <is>
          <t>Manuell übertragene Planzeiten oder Zeitaufnahmen; keine automatische Erfassung.</t>
        </is>
      </c>
      <c r="G2" s="2" t="inlineStr">
        <is>
          <t>Sichtbares Ergebnis</t>
        </is>
      </c>
      <c r="H2" s="3" t="inlineStr">
        <is>
          <t>Gesamtzeit je Vorgang sowie Prüfung auf Pflichtfelder, Produktabweichung und doppelte IDs.</t>
        </is>
      </c>
    </row>
    <row r="3"/>
    <row r="4" ht="34" customHeight="1">
      <c r="A4" s="2" t="inlineStr">
        <is>
          <t>Vorgangs-ID</t>
        </is>
      </c>
      <c r="B4" s="2" t="inlineStr">
        <is>
          <t>Produkt</t>
        </is>
      </c>
      <c r="C4" s="2" t="inlineStr">
        <is>
          <t>Arbeitsschritt</t>
        </is>
      </c>
      <c r="D4" s="2" t="inlineStr">
        <is>
          <t>Reihenfolge</t>
        </is>
      </c>
      <c r="E4" s="2" t="inlineStr">
        <is>
          <t>Station</t>
        </is>
      </c>
      <c r="F4" s="2" t="inlineStr">
        <is>
          <t>Bearbeitungszeit je Stück (s)</t>
        </is>
      </c>
      <c r="G4" s="2" t="inlineStr">
        <is>
          <t>Rüstanteil je Stück (s)</t>
        </is>
      </c>
      <c r="H4" s="2" t="inlineStr">
        <is>
          <t>Gesamtzeit je Stück (s)</t>
        </is>
      </c>
      <c r="I4" s="2" t="inlineStr">
        <is>
          <t>Prüfung</t>
        </is>
      </c>
    </row>
    <row r="5">
      <c r="A5" s="14" t="inlineStr">
        <is>
          <t>V-001</t>
        </is>
      </c>
      <c r="B5" s="15" t="inlineStr">
        <is>
          <t>Fiktivmodul Niva-A</t>
        </is>
      </c>
      <c r="C5" s="15" t="inlineStr">
        <is>
          <t>Grundträger einlegen</t>
        </is>
      </c>
      <c r="D5" s="16" t="n">
        <v>10</v>
      </c>
      <c r="E5" s="14" t="inlineStr">
        <is>
          <t>S-01</t>
        </is>
      </c>
      <c r="F5" s="39" t="n">
        <v>26</v>
      </c>
      <c r="G5" s="39" t="n">
        <v>2</v>
      </c>
      <c r="H5" s="40">
        <f>IF($A5="","",IF($F5="","",IFERROR($F5+IF($G5="",0,$G5),"")))</f>
        <v/>
      </c>
      <c r="I5" s="5">
        <f>IF($A5="","",IF(COUNTIF($A$5:$A$104,$A5)&gt;1,"Doppelte ID",IF(OR($B5="",$C5="",$D5="",$E5="",$F5=""),"Eingabe fehlt",IF(AND(Parameter!$B$7&lt;&gt;"",$B5&lt;&gt;Parameter!$B$7),"Abweichendes Produkt","Vollständig"))))</f>
        <v/>
      </c>
      <c r="K5">
        <f>IFERROR(IF(Stationen!$A5="","",Stationen!$A5),"")</f>
        <v/>
      </c>
      <c r="L5">
        <f>IFERROR(Parameter!$D$4,"")</f>
        <v/>
      </c>
    </row>
    <row r="6">
      <c r="A6" s="14" t="inlineStr">
        <is>
          <t>V-002</t>
        </is>
      </c>
      <c r="B6" s="15" t="inlineStr">
        <is>
          <t>Fiktivmodul Niva-A</t>
        </is>
      </c>
      <c r="C6" s="15" t="inlineStr">
        <is>
          <t>Bauteil positionieren</t>
        </is>
      </c>
      <c r="D6" s="16" t="n">
        <v>20</v>
      </c>
      <c r="E6" s="14" t="inlineStr">
        <is>
          <t>S-01</t>
        </is>
      </c>
      <c r="F6" s="39" t="n">
        <v>30</v>
      </c>
      <c r="G6" s="39" t="n">
        <v>2</v>
      </c>
      <c r="H6" s="41">
        <f>IF($A6="","",IF($F6="","",IFERROR($F6+IF($G6="",0,$G6),"")))</f>
        <v/>
      </c>
      <c r="I6" s="7">
        <f>IF($A6="","",IF(COUNTIF($A$5:$A$104,$A6)&gt;1,"Doppelte ID",IF(OR($B6="",$C6="",$D6="",$E6="",$F6=""),"Eingabe fehlt",IF(AND(Parameter!$B$7&lt;&gt;"",$B6&lt;&gt;Parameter!$B$7),"Abweichendes Produkt","Vollständig"))))</f>
        <v/>
      </c>
      <c r="K6">
        <f>IFERROR(IF(Stationen!$A6="","",Stationen!$A6),"")</f>
        <v/>
      </c>
      <c r="L6">
        <f>IFERROR(Parameter!$D$5,"")</f>
        <v/>
      </c>
    </row>
    <row r="7">
      <c r="A7" s="14" t="inlineStr">
        <is>
          <t>V-003</t>
        </is>
      </c>
      <c r="B7" s="15" t="inlineStr">
        <is>
          <t>Fiktivmodul Niva-A</t>
        </is>
      </c>
      <c r="C7" s="15" t="inlineStr">
        <is>
          <t>Leitungssatz auflegen</t>
        </is>
      </c>
      <c r="D7" s="16" t="n">
        <v>30</v>
      </c>
      <c r="E7" s="14" t="inlineStr">
        <is>
          <t>S-02</t>
        </is>
      </c>
      <c r="F7" s="39" t="n">
        <v>24</v>
      </c>
      <c r="G7" s="39" t="n">
        <v>1</v>
      </c>
      <c r="H7" s="40">
        <f>IF($A7="","",IF($F7="","",IFERROR($F7+IF($G7="",0,$G7),"")))</f>
        <v/>
      </c>
      <c r="I7" s="5">
        <f>IF($A7="","",IF(COUNTIF($A$5:$A$104,$A7)&gt;1,"Doppelte ID",IF(OR($B7="",$C7="",$D7="",$E7="",$F7=""),"Eingabe fehlt",IF(AND(Parameter!$B$7&lt;&gt;"",$B7&lt;&gt;Parameter!$B$7),"Abweichendes Produkt","Vollständig"))))</f>
        <v/>
      </c>
      <c r="K7">
        <f>IFERROR(IF(Stationen!$A7="","",Stationen!$A7),"")</f>
        <v/>
      </c>
      <c r="L7">
        <f>IFERROR(Parameter!$D$6,"")</f>
        <v/>
      </c>
    </row>
    <row r="8">
      <c r="A8" s="14" t="inlineStr">
        <is>
          <t>V-004</t>
        </is>
      </c>
      <c r="B8" s="15" t="inlineStr">
        <is>
          <t>Fiktivmodul Niva-A</t>
        </is>
      </c>
      <c r="C8" s="15" t="inlineStr">
        <is>
          <t>Klemmen setzen</t>
        </is>
      </c>
      <c r="D8" s="16" t="n">
        <v>40</v>
      </c>
      <c r="E8" s="14" t="inlineStr">
        <is>
          <t>S-02</t>
        </is>
      </c>
      <c r="F8" s="39" t="n">
        <v>26</v>
      </c>
      <c r="G8" s="39" t="n">
        <v>1</v>
      </c>
      <c r="H8" s="41">
        <f>IF($A8="","",IF($F8="","",IFERROR($F8+IF($G8="",0,$G8),"")))</f>
        <v/>
      </c>
      <c r="I8" s="7">
        <f>IF($A8="","",IF(COUNTIF($A$5:$A$104,$A8)&gt;1,"Doppelte ID",IF(OR($B8="",$C8="",$D8="",$E8="",$F8=""),"Eingabe fehlt",IF(AND(Parameter!$B$7&lt;&gt;"",$B8&lt;&gt;Parameter!$B$7),"Abweichendes Produkt","Vollständig"))))</f>
        <v/>
      </c>
      <c r="K8">
        <f>IFERROR(IF(Stationen!$A8="","",Stationen!$A8),"")</f>
        <v/>
      </c>
    </row>
    <row r="9">
      <c r="A9" s="14" t="inlineStr">
        <is>
          <t>V-005</t>
        </is>
      </c>
      <c r="B9" s="15" t="inlineStr">
        <is>
          <t>Fiktivmodul Niva-A</t>
        </is>
      </c>
      <c r="C9" s="15" t="inlineStr">
        <is>
          <t>Gehäuse fügen</t>
        </is>
      </c>
      <c r="D9" s="16" t="n">
        <v>50</v>
      </c>
      <c r="E9" s="14" t="inlineStr">
        <is>
          <t>S-03</t>
        </is>
      </c>
      <c r="F9" s="39" t="n">
        <v>31</v>
      </c>
      <c r="G9" s="39" t="n">
        <v>2</v>
      </c>
      <c r="H9" s="40">
        <f>IF($A9="","",IF($F9="","",IFERROR($F9+IF($G9="",0,$G9),"")))</f>
        <v/>
      </c>
      <c r="I9" s="5">
        <f>IF($A9="","",IF(COUNTIF($A$5:$A$104,$A9)&gt;1,"Doppelte ID",IF(OR($B9="",$C9="",$D9="",$E9="",$F9=""),"Eingabe fehlt",IF(AND(Parameter!$B$7&lt;&gt;"",$B9&lt;&gt;Parameter!$B$7),"Abweichendes Produkt","Vollständig"))))</f>
        <v/>
      </c>
      <c r="K9">
        <f>IFERROR(IF(Stationen!$A9="","",Stationen!$A9),"")</f>
        <v/>
      </c>
    </row>
    <row r="10">
      <c r="A10" s="14" t="inlineStr">
        <is>
          <t>V-006</t>
        </is>
      </c>
      <c r="B10" s="15" t="inlineStr">
        <is>
          <t>Fiktivmodul Niva-A</t>
        </is>
      </c>
      <c r="C10" s="15" t="inlineStr">
        <is>
          <t>Verschraubung ausführen</t>
        </is>
      </c>
      <c r="D10" s="16" t="n">
        <v>60</v>
      </c>
      <c r="E10" s="14" t="inlineStr">
        <is>
          <t>S-03</t>
        </is>
      </c>
      <c r="F10" s="39" t="n">
        <v>23</v>
      </c>
      <c r="G10" s="39" t="n">
        <v>2</v>
      </c>
      <c r="H10" s="41">
        <f>IF($A10="","",IF($F10="","",IFERROR($F10+IF($G10="",0,$G10),"")))</f>
        <v/>
      </c>
      <c r="I10" s="7">
        <f>IF($A10="","",IF(COUNTIF($A$5:$A$104,$A10)&gt;1,"Doppelte ID",IF(OR($B10="",$C10="",$D10="",$E10="",$F10=""),"Eingabe fehlt",IF(AND(Parameter!$B$7&lt;&gt;"",$B10&lt;&gt;Parameter!$B$7),"Abweichendes Produkt","Vollständig"))))</f>
        <v/>
      </c>
      <c r="K10">
        <f>IFERROR(IF(Stationen!$A10="","",Stationen!$A10),"")</f>
        <v/>
      </c>
    </row>
    <row r="11">
      <c r="A11" s="14" t="inlineStr">
        <is>
          <t>V-007</t>
        </is>
      </c>
      <c r="B11" s="15" t="inlineStr">
        <is>
          <t>Fiktivmodul Niva-A</t>
        </is>
      </c>
      <c r="C11" s="15" t="inlineStr">
        <is>
          <t>Abdeckung montieren</t>
        </is>
      </c>
      <c r="D11" s="16" t="n">
        <v>70</v>
      </c>
      <c r="E11" s="14" t="inlineStr">
        <is>
          <t>S-04</t>
        </is>
      </c>
      <c r="F11" s="39" t="n">
        <v>32</v>
      </c>
      <c r="G11" s="39" t="n">
        <v>1</v>
      </c>
      <c r="H11" s="40">
        <f>IF($A11="","",IF($F11="","",IFERROR($F11+IF($G11="",0,$G11),"")))</f>
        <v/>
      </c>
      <c r="I11" s="5">
        <f>IF($A11="","",IF(COUNTIF($A$5:$A$104,$A11)&gt;1,"Doppelte ID",IF(OR($B11="",$C11="",$D11="",$E11="",$F11=""),"Eingabe fehlt",IF(AND(Parameter!$B$7&lt;&gt;"",$B11&lt;&gt;Parameter!$B$7),"Abweichendes Produkt","Vollständig"))))</f>
        <v/>
      </c>
      <c r="K11">
        <f>IFERROR(IF(Stationen!$A11="","",Stationen!$A11),"")</f>
        <v/>
      </c>
    </row>
    <row r="12">
      <c r="A12" s="14" t="inlineStr">
        <is>
          <t>V-008</t>
        </is>
      </c>
      <c r="B12" s="15" t="inlineStr">
        <is>
          <t>Fiktivmodul Niva-A</t>
        </is>
      </c>
      <c r="C12" s="15" t="inlineStr">
        <is>
          <t>Funktions- und Sichtprüfung</t>
        </is>
      </c>
      <c r="D12" s="16" t="n">
        <v>80</v>
      </c>
      <c r="E12" s="14" t="inlineStr">
        <is>
          <t>S-04</t>
        </is>
      </c>
      <c r="F12" s="39" t="n">
        <v>29</v>
      </c>
      <c r="G12" s="39" t="n">
        <v>1</v>
      </c>
      <c r="H12" s="41">
        <f>IF($A12="","",IF($F12="","",IFERROR($F12+IF($G12="",0,$G12),"")))</f>
        <v/>
      </c>
      <c r="I12" s="7">
        <f>IF($A12="","",IF(COUNTIF($A$5:$A$104,$A12)&gt;1,"Doppelte ID",IF(OR($B12="",$C12="",$D12="",$E12="",$F12=""),"Eingabe fehlt",IF(AND(Parameter!$B$7&lt;&gt;"",$B12&lt;&gt;Parameter!$B$7),"Abweichendes Produkt","Vollständig"))))</f>
        <v/>
      </c>
      <c r="K12">
        <f>IFERROR(IF(Stationen!$A12="","",Stationen!$A12),"")</f>
        <v/>
      </c>
    </row>
    <row r="13">
      <c r="A13" s="14" t="n"/>
      <c r="B13" s="15" t="n"/>
      <c r="C13" s="15" t="n"/>
      <c r="D13" s="16" t="n"/>
      <c r="E13" s="14" t="n"/>
      <c r="F13" s="39" t="n"/>
      <c r="G13" s="39" t="n"/>
      <c r="H13" s="40">
        <f>IF($A13="","",IF($F13="","",IFERROR($F13+IF($G13="",0,$G13),"")))</f>
        <v/>
      </c>
      <c r="I13" s="5">
        <f>IF($A13="","",IF(COUNTIF($A$5:$A$104,$A13)&gt;1,"Doppelte ID",IF(OR($B13="",$C13="",$D13="",$E13="",$F13=""),"Eingabe fehlt",IF(AND(Parameter!$B$7&lt;&gt;"",$B13&lt;&gt;Parameter!$B$7),"Abweichendes Produkt","Vollständig"))))</f>
        <v/>
      </c>
      <c r="K13">
        <f>IFERROR(IF(Stationen!$A13="","",Stationen!$A13),"")</f>
        <v/>
      </c>
    </row>
    <row r="14">
      <c r="A14" s="14" t="n"/>
      <c r="B14" s="15" t="n"/>
      <c r="C14" s="15" t="n"/>
      <c r="D14" s="16" t="n"/>
      <c r="E14" s="14" t="n"/>
      <c r="F14" s="39" t="n"/>
      <c r="G14" s="39" t="n"/>
      <c r="H14" s="41">
        <f>IF($A14="","",IF($F14="","",IFERROR($F14+IF($G14="",0,$G14),"")))</f>
        <v/>
      </c>
      <c r="I14" s="7">
        <f>IF($A14="","",IF(COUNTIF($A$5:$A$104,$A14)&gt;1,"Doppelte ID",IF(OR($B14="",$C14="",$D14="",$E14="",$F14=""),"Eingabe fehlt",IF(AND(Parameter!$B$7&lt;&gt;"",$B14&lt;&gt;Parameter!$B$7),"Abweichendes Produkt","Vollständig"))))</f>
        <v/>
      </c>
      <c r="K14">
        <f>IFERROR(IF(Stationen!$A14="","",Stationen!$A14),"")</f>
        <v/>
      </c>
    </row>
    <row r="15">
      <c r="A15" s="14" t="n"/>
      <c r="B15" s="15" t="n"/>
      <c r="C15" s="15" t="n"/>
      <c r="D15" s="16" t="n"/>
      <c r="E15" s="14" t="n"/>
      <c r="F15" s="39" t="n"/>
      <c r="G15" s="39" t="n"/>
      <c r="H15" s="40">
        <f>IF($A15="","",IF($F15="","",IFERROR($F15+IF($G15="",0,$G15),"")))</f>
        <v/>
      </c>
      <c r="I15" s="5">
        <f>IF($A15="","",IF(COUNTIF($A$5:$A$104,$A15)&gt;1,"Doppelte ID",IF(OR($B15="",$C15="",$D15="",$E15="",$F15=""),"Eingabe fehlt",IF(AND(Parameter!$B$7&lt;&gt;"",$B15&lt;&gt;Parameter!$B$7),"Abweichendes Produkt","Vollständig"))))</f>
        <v/>
      </c>
      <c r="K15">
        <f>IFERROR(IF(Stationen!$A15="","",Stationen!$A15),"")</f>
        <v/>
      </c>
    </row>
    <row r="16">
      <c r="A16" s="14" t="n"/>
      <c r="B16" s="15" t="n"/>
      <c r="C16" s="15" t="n"/>
      <c r="D16" s="16" t="n"/>
      <c r="E16" s="14" t="n"/>
      <c r="F16" s="39" t="n"/>
      <c r="G16" s="39" t="n"/>
      <c r="H16" s="41">
        <f>IF($A16="","",IF($F16="","",IFERROR($F16+IF($G16="",0,$G16),"")))</f>
        <v/>
      </c>
      <c r="I16" s="7">
        <f>IF($A16="","",IF(COUNTIF($A$5:$A$104,$A16)&gt;1,"Doppelte ID",IF(OR($B16="",$C16="",$D16="",$E16="",$F16=""),"Eingabe fehlt",IF(AND(Parameter!$B$7&lt;&gt;"",$B16&lt;&gt;Parameter!$B$7),"Abweichendes Produkt","Vollständig"))))</f>
        <v/>
      </c>
      <c r="K16">
        <f>IFERROR(IF(Stationen!$A16="","",Stationen!$A16),"")</f>
        <v/>
      </c>
    </row>
    <row r="17">
      <c r="A17" s="14" t="n"/>
      <c r="B17" s="15" t="n"/>
      <c r="C17" s="15" t="n"/>
      <c r="D17" s="16" t="n"/>
      <c r="E17" s="14" t="n"/>
      <c r="F17" s="39" t="n"/>
      <c r="G17" s="39" t="n"/>
      <c r="H17" s="40">
        <f>IF($A17="","",IF($F17="","",IFERROR($F17+IF($G17="",0,$G17),"")))</f>
        <v/>
      </c>
      <c r="I17" s="5">
        <f>IF($A17="","",IF(COUNTIF($A$5:$A$104,$A17)&gt;1,"Doppelte ID",IF(OR($B17="",$C17="",$D17="",$E17="",$F17=""),"Eingabe fehlt",IF(AND(Parameter!$B$7&lt;&gt;"",$B17&lt;&gt;Parameter!$B$7),"Abweichendes Produkt","Vollständig"))))</f>
        <v/>
      </c>
      <c r="K17">
        <f>IFERROR(IF(Stationen!$A17="","",Stationen!$A17),"")</f>
        <v/>
      </c>
    </row>
    <row r="18">
      <c r="A18" s="14" t="n"/>
      <c r="B18" s="15" t="n"/>
      <c r="C18" s="15" t="n"/>
      <c r="D18" s="16" t="n"/>
      <c r="E18" s="14" t="n"/>
      <c r="F18" s="39" t="n"/>
      <c r="G18" s="39" t="n"/>
      <c r="H18" s="41">
        <f>IF($A18="","",IF($F18="","",IFERROR($F18+IF($G18="",0,$G18),"")))</f>
        <v/>
      </c>
      <c r="I18" s="7">
        <f>IF($A18="","",IF(COUNTIF($A$5:$A$104,$A18)&gt;1,"Doppelte ID",IF(OR($B18="",$C18="",$D18="",$E18="",$F18=""),"Eingabe fehlt",IF(AND(Parameter!$B$7&lt;&gt;"",$B18&lt;&gt;Parameter!$B$7),"Abweichendes Produkt","Vollständig"))))</f>
        <v/>
      </c>
      <c r="K18">
        <f>IFERROR(IF(Stationen!$A18="","",Stationen!$A18),"")</f>
        <v/>
      </c>
    </row>
    <row r="19">
      <c r="A19" s="14" t="n"/>
      <c r="B19" s="15" t="n"/>
      <c r="C19" s="15" t="n"/>
      <c r="D19" s="16" t="n"/>
      <c r="E19" s="14" t="n"/>
      <c r="F19" s="39" t="n"/>
      <c r="G19" s="39" t="n"/>
      <c r="H19" s="40">
        <f>IF($A19="","",IF($F19="","",IFERROR($F19+IF($G19="",0,$G19),"")))</f>
        <v/>
      </c>
      <c r="I19" s="5">
        <f>IF($A19="","",IF(COUNTIF($A$5:$A$104,$A19)&gt;1,"Doppelte ID",IF(OR($B19="",$C19="",$D19="",$E19="",$F19=""),"Eingabe fehlt",IF(AND(Parameter!$B$7&lt;&gt;"",$B19&lt;&gt;Parameter!$B$7),"Abweichendes Produkt","Vollständig"))))</f>
        <v/>
      </c>
      <c r="K19">
        <f>IFERROR(IF(Stationen!$A19="","",Stationen!$A19),"")</f>
        <v/>
      </c>
    </row>
    <row r="20">
      <c r="A20" s="14" t="n"/>
      <c r="B20" s="15" t="n"/>
      <c r="C20" s="15" t="n"/>
      <c r="D20" s="16" t="n"/>
      <c r="E20" s="14" t="n"/>
      <c r="F20" s="39" t="n"/>
      <c r="G20" s="39" t="n"/>
      <c r="H20" s="41">
        <f>IF($A20="","",IF($F20="","",IFERROR($F20+IF($G20="",0,$G20),"")))</f>
        <v/>
      </c>
      <c r="I20" s="7">
        <f>IF($A20="","",IF(COUNTIF($A$5:$A$104,$A20)&gt;1,"Doppelte ID",IF(OR($B20="",$C20="",$D20="",$E20="",$F20=""),"Eingabe fehlt",IF(AND(Parameter!$B$7&lt;&gt;"",$B20&lt;&gt;Parameter!$B$7),"Abweichendes Produkt","Vollständig"))))</f>
        <v/>
      </c>
      <c r="K20">
        <f>IFERROR(IF(Stationen!$A20="","",Stationen!$A20),"")</f>
        <v/>
      </c>
    </row>
    <row r="21">
      <c r="A21" s="14" t="n"/>
      <c r="B21" s="15" t="n"/>
      <c r="C21" s="15" t="n"/>
      <c r="D21" s="16" t="n"/>
      <c r="E21" s="14" t="n"/>
      <c r="F21" s="39" t="n"/>
      <c r="G21" s="39" t="n"/>
      <c r="H21" s="40">
        <f>IF($A21="","",IF($F21="","",IFERROR($F21+IF($G21="",0,$G21),"")))</f>
        <v/>
      </c>
      <c r="I21" s="5">
        <f>IF($A21="","",IF(COUNTIF($A$5:$A$104,$A21)&gt;1,"Doppelte ID",IF(OR($B21="",$C21="",$D21="",$E21="",$F21=""),"Eingabe fehlt",IF(AND(Parameter!$B$7&lt;&gt;"",$B21&lt;&gt;Parameter!$B$7),"Abweichendes Produkt","Vollständig"))))</f>
        <v/>
      </c>
      <c r="K21">
        <f>IFERROR(IF(Stationen!$A21="","",Stationen!$A21),"")</f>
        <v/>
      </c>
    </row>
    <row r="22">
      <c r="A22" s="14" t="n"/>
      <c r="B22" s="15" t="n"/>
      <c r="C22" s="15" t="n"/>
      <c r="D22" s="16" t="n"/>
      <c r="E22" s="14" t="n"/>
      <c r="F22" s="39" t="n"/>
      <c r="G22" s="39" t="n"/>
      <c r="H22" s="41">
        <f>IF($A22="","",IF($F22="","",IFERROR($F22+IF($G22="",0,$G22),"")))</f>
        <v/>
      </c>
      <c r="I22" s="7">
        <f>IF($A22="","",IF(COUNTIF($A$5:$A$104,$A22)&gt;1,"Doppelte ID",IF(OR($B22="",$C22="",$D22="",$E22="",$F22=""),"Eingabe fehlt",IF(AND(Parameter!$B$7&lt;&gt;"",$B22&lt;&gt;Parameter!$B$7),"Abweichendes Produkt","Vollständig"))))</f>
        <v/>
      </c>
      <c r="K22">
        <f>IFERROR(IF(Stationen!$A22="","",Stationen!$A22),"")</f>
        <v/>
      </c>
    </row>
    <row r="23">
      <c r="A23" s="14" t="n"/>
      <c r="B23" s="15" t="n"/>
      <c r="C23" s="15" t="n"/>
      <c r="D23" s="16" t="n"/>
      <c r="E23" s="14" t="n"/>
      <c r="F23" s="39" t="n"/>
      <c r="G23" s="39" t="n"/>
      <c r="H23" s="40">
        <f>IF($A23="","",IF($F23="","",IFERROR($F23+IF($G23="",0,$G23),"")))</f>
        <v/>
      </c>
      <c r="I23" s="5">
        <f>IF($A23="","",IF(COUNTIF($A$5:$A$104,$A23)&gt;1,"Doppelte ID",IF(OR($B23="",$C23="",$D23="",$E23="",$F23=""),"Eingabe fehlt",IF(AND(Parameter!$B$7&lt;&gt;"",$B23&lt;&gt;Parameter!$B$7),"Abweichendes Produkt","Vollständig"))))</f>
        <v/>
      </c>
      <c r="K23">
        <f>IFERROR(IF(Stationen!$A23="","",Stationen!$A23),"")</f>
        <v/>
      </c>
    </row>
    <row r="24">
      <c r="A24" s="14" t="n"/>
      <c r="B24" s="15" t="n"/>
      <c r="C24" s="15" t="n"/>
      <c r="D24" s="16" t="n"/>
      <c r="E24" s="14" t="n"/>
      <c r="F24" s="39" t="n"/>
      <c r="G24" s="39" t="n"/>
      <c r="H24" s="41">
        <f>IF($A24="","",IF($F24="","",IFERROR($F24+IF($G24="",0,$G24),"")))</f>
        <v/>
      </c>
      <c r="I24" s="7">
        <f>IF($A24="","",IF(COUNTIF($A$5:$A$104,$A24)&gt;1,"Doppelte ID",IF(OR($B24="",$C24="",$D24="",$E24="",$F24=""),"Eingabe fehlt",IF(AND(Parameter!$B$7&lt;&gt;"",$B24&lt;&gt;Parameter!$B$7),"Abweichendes Produkt","Vollständig"))))</f>
        <v/>
      </c>
      <c r="K24">
        <f>IFERROR(IF(Stationen!$A24="","",Stationen!$A24),"")</f>
        <v/>
      </c>
    </row>
    <row r="25">
      <c r="A25" s="14" t="n"/>
      <c r="B25" s="15" t="n"/>
      <c r="C25" s="15" t="n"/>
      <c r="D25" s="16" t="n"/>
      <c r="E25" s="14" t="n"/>
      <c r="F25" s="39" t="n"/>
      <c r="G25" s="39" t="n"/>
      <c r="H25" s="40">
        <f>IF($A25="","",IF($F25="","",IFERROR($F25+IF($G25="",0,$G25),"")))</f>
        <v/>
      </c>
      <c r="I25" s="5">
        <f>IF($A25="","",IF(COUNTIF($A$5:$A$104,$A25)&gt;1,"Doppelte ID",IF(OR($B25="",$C25="",$D25="",$E25="",$F25=""),"Eingabe fehlt",IF(AND(Parameter!$B$7&lt;&gt;"",$B25&lt;&gt;Parameter!$B$7),"Abweichendes Produkt","Vollständig"))))</f>
        <v/>
      </c>
      <c r="K25">
        <f>IFERROR(IF(Stationen!$A25="","",Stationen!$A25),"")</f>
        <v/>
      </c>
    </row>
    <row r="26">
      <c r="A26" s="14" t="n"/>
      <c r="B26" s="15" t="n"/>
      <c r="C26" s="15" t="n"/>
      <c r="D26" s="16" t="n"/>
      <c r="E26" s="14" t="n"/>
      <c r="F26" s="39" t="n"/>
      <c r="G26" s="39" t="n"/>
      <c r="H26" s="41">
        <f>IF($A26="","",IF($F26="","",IFERROR($F26+IF($G26="",0,$G26),"")))</f>
        <v/>
      </c>
      <c r="I26" s="7">
        <f>IF($A26="","",IF(COUNTIF($A$5:$A$104,$A26)&gt;1,"Doppelte ID",IF(OR($B26="",$C26="",$D26="",$E26="",$F26=""),"Eingabe fehlt",IF(AND(Parameter!$B$7&lt;&gt;"",$B26&lt;&gt;Parameter!$B$7),"Abweichendes Produkt","Vollständig"))))</f>
        <v/>
      </c>
      <c r="K26">
        <f>IFERROR(IF(Stationen!$A26="","",Stationen!$A26),"")</f>
        <v/>
      </c>
    </row>
    <row r="27">
      <c r="A27" s="14" t="n"/>
      <c r="B27" s="15" t="n"/>
      <c r="C27" s="15" t="n"/>
      <c r="D27" s="16" t="n"/>
      <c r="E27" s="14" t="n"/>
      <c r="F27" s="39" t="n"/>
      <c r="G27" s="39" t="n"/>
      <c r="H27" s="40">
        <f>IF($A27="","",IF($F27="","",IFERROR($F27+IF($G27="",0,$G27),"")))</f>
        <v/>
      </c>
      <c r="I27" s="5">
        <f>IF($A27="","",IF(COUNTIF($A$5:$A$104,$A27)&gt;1,"Doppelte ID",IF(OR($B27="",$C27="",$D27="",$E27="",$F27=""),"Eingabe fehlt",IF(AND(Parameter!$B$7&lt;&gt;"",$B27&lt;&gt;Parameter!$B$7),"Abweichendes Produkt","Vollständig"))))</f>
        <v/>
      </c>
      <c r="K27">
        <f>IFERROR(IF(Stationen!$A27="","",Stationen!$A27),"")</f>
        <v/>
      </c>
    </row>
    <row r="28">
      <c r="A28" s="14" t="n"/>
      <c r="B28" s="15" t="n"/>
      <c r="C28" s="15" t="n"/>
      <c r="D28" s="16" t="n"/>
      <c r="E28" s="14" t="n"/>
      <c r="F28" s="39" t="n"/>
      <c r="G28" s="39" t="n"/>
      <c r="H28" s="41">
        <f>IF($A28="","",IF($F28="","",IFERROR($F28+IF($G28="",0,$G28),"")))</f>
        <v/>
      </c>
      <c r="I28" s="7">
        <f>IF($A28="","",IF(COUNTIF($A$5:$A$104,$A28)&gt;1,"Doppelte ID",IF(OR($B28="",$C28="",$D28="",$E28="",$F28=""),"Eingabe fehlt",IF(AND(Parameter!$B$7&lt;&gt;"",$B28&lt;&gt;Parameter!$B$7),"Abweichendes Produkt","Vollständig"))))</f>
        <v/>
      </c>
      <c r="K28">
        <f>IFERROR(IF(Stationen!$A28="","",Stationen!$A28),"")</f>
        <v/>
      </c>
    </row>
    <row r="29">
      <c r="A29" s="14" t="n"/>
      <c r="B29" s="15" t="n"/>
      <c r="C29" s="15" t="n"/>
      <c r="D29" s="16" t="n"/>
      <c r="E29" s="14" t="n"/>
      <c r="F29" s="39" t="n"/>
      <c r="G29" s="39" t="n"/>
      <c r="H29" s="40">
        <f>IF($A29="","",IF($F29="","",IFERROR($F29+IF($G29="",0,$G29),"")))</f>
        <v/>
      </c>
      <c r="I29" s="5">
        <f>IF($A29="","",IF(COUNTIF($A$5:$A$104,$A29)&gt;1,"Doppelte ID",IF(OR($B29="",$C29="",$D29="",$E29="",$F29=""),"Eingabe fehlt",IF(AND(Parameter!$B$7&lt;&gt;"",$B29&lt;&gt;Parameter!$B$7),"Abweichendes Produkt","Vollständig"))))</f>
        <v/>
      </c>
      <c r="K29">
        <f>IFERROR(IF(Stationen!$A29="","",Stationen!$A29),"")</f>
        <v/>
      </c>
    </row>
    <row r="30">
      <c r="A30" s="14" t="n"/>
      <c r="B30" s="15" t="n"/>
      <c r="C30" s="15" t="n"/>
      <c r="D30" s="16" t="n"/>
      <c r="E30" s="14" t="n"/>
      <c r="F30" s="39" t="n"/>
      <c r="G30" s="39" t="n"/>
      <c r="H30" s="41">
        <f>IF($A30="","",IF($F30="","",IFERROR($F30+IF($G30="",0,$G30),"")))</f>
        <v/>
      </c>
      <c r="I30" s="7">
        <f>IF($A30="","",IF(COUNTIF($A$5:$A$104,$A30)&gt;1,"Doppelte ID",IF(OR($B30="",$C30="",$D30="",$E30="",$F30=""),"Eingabe fehlt",IF(AND(Parameter!$B$7&lt;&gt;"",$B30&lt;&gt;Parameter!$B$7),"Abweichendes Produkt","Vollständig"))))</f>
        <v/>
      </c>
      <c r="K30">
        <f>IFERROR(IF(Stationen!$A30="","",Stationen!$A30),"")</f>
        <v/>
      </c>
    </row>
    <row r="31">
      <c r="A31" s="14" t="n"/>
      <c r="B31" s="15" t="n"/>
      <c r="C31" s="15" t="n"/>
      <c r="D31" s="16" t="n"/>
      <c r="E31" s="14" t="n"/>
      <c r="F31" s="39" t="n"/>
      <c r="G31" s="39" t="n"/>
      <c r="H31" s="40">
        <f>IF($A31="","",IF($F31="","",IFERROR($F31+IF($G31="",0,$G31),"")))</f>
        <v/>
      </c>
      <c r="I31" s="5">
        <f>IF($A31="","",IF(COUNTIF($A$5:$A$104,$A31)&gt;1,"Doppelte ID",IF(OR($B31="",$C31="",$D31="",$E31="",$F31=""),"Eingabe fehlt",IF(AND(Parameter!$B$7&lt;&gt;"",$B31&lt;&gt;Parameter!$B$7),"Abweichendes Produkt","Vollständig"))))</f>
        <v/>
      </c>
      <c r="K31">
        <f>IFERROR(IF(Stationen!$A31="","",Stationen!$A31),"")</f>
        <v/>
      </c>
    </row>
    <row r="32">
      <c r="A32" s="14" t="n"/>
      <c r="B32" s="15" t="n"/>
      <c r="C32" s="15" t="n"/>
      <c r="D32" s="16" t="n"/>
      <c r="E32" s="14" t="n"/>
      <c r="F32" s="39" t="n"/>
      <c r="G32" s="39" t="n"/>
      <c r="H32" s="41">
        <f>IF($A32="","",IF($F32="","",IFERROR($F32+IF($G32="",0,$G32),"")))</f>
        <v/>
      </c>
      <c r="I32" s="7">
        <f>IF($A32="","",IF(COUNTIF($A$5:$A$104,$A32)&gt;1,"Doppelte ID",IF(OR($B32="",$C32="",$D32="",$E32="",$F32=""),"Eingabe fehlt",IF(AND(Parameter!$B$7&lt;&gt;"",$B32&lt;&gt;Parameter!$B$7),"Abweichendes Produkt","Vollständig"))))</f>
        <v/>
      </c>
      <c r="K32">
        <f>IFERROR(IF(Stationen!$A32="","",Stationen!$A32),"")</f>
        <v/>
      </c>
    </row>
    <row r="33">
      <c r="A33" s="14" t="n"/>
      <c r="B33" s="15" t="n"/>
      <c r="C33" s="15" t="n"/>
      <c r="D33" s="16" t="n"/>
      <c r="E33" s="14" t="n"/>
      <c r="F33" s="39" t="n"/>
      <c r="G33" s="39" t="n"/>
      <c r="H33" s="40">
        <f>IF($A33="","",IF($F33="","",IFERROR($F33+IF($G33="",0,$G33),"")))</f>
        <v/>
      </c>
      <c r="I33" s="5">
        <f>IF($A33="","",IF(COUNTIF($A$5:$A$104,$A33)&gt;1,"Doppelte ID",IF(OR($B33="",$C33="",$D33="",$E33="",$F33=""),"Eingabe fehlt",IF(AND(Parameter!$B$7&lt;&gt;"",$B33&lt;&gt;Parameter!$B$7),"Abweichendes Produkt","Vollständig"))))</f>
        <v/>
      </c>
      <c r="K33">
        <f>IFERROR(IF(Stationen!$A33="","",Stationen!$A33),"")</f>
        <v/>
      </c>
    </row>
    <row r="34">
      <c r="A34" s="14" t="n"/>
      <c r="B34" s="15" t="n"/>
      <c r="C34" s="15" t="n"/>
      <c r="D34" s="16" t="n"/>
      <c r="E34" s="14" t="n"/>
      <c r="F34" s="39" t="n"/>
      <c r="G34" s="39" t="n"/>
      <c r="H34" s="41">
        <f>IF($A34="","",IF($F34="","",IFERROR($F34+IF($G34="",0,$G34),"")))</f>
        <v/>
      </c>
      <c r="I34" s="7">
        <f>IF($A34="","",IF(COUNTIF($A$5:$A$104,$A34)&gt;1,"Doppelte ID",IF(OR($B34="",$C34="",$D34="",$E34="",$F34=""),"Eingabe fehlt",IF(AND(Parameter!$B$7&lt;&gt;"",$B34&lt;&gt;Parameter!$B$7),"Abweichendes Produkt","Vollständig"))))</f>
        <v/>
      </c>
      <c r="K34">
        <f>IFERROR(IF(Stationen!$A34="","",Stationen!$A34),"")</f>
        <v/>
      </c>
    </row>
    <row r="35">
      <c r="A35" s="14" t="n"/>
      <c r="B35" s="15" t="n"/>
      <c r="C35" s="15" t="n"/>
      <c r="D35" s="16" t="n"/>
      <c r="E35" s="14" t="n"/>
      <c r="F35" s="39" t="n"/>
      <c r="G35" s="39" t="n"/>
      <c r="H35" s="40">
        <f>IF($A35="","",IF($F35="","",IFERROR($F35+IF($G35="",0,$G35),"")))</f>
        <v/>
      </c>
      <c r="I35" s="5">
        <f>IF($A35="","",IF(COUNTIF($A$5:$A$104,$A35)&gt;1,"Doppelte ID",IF(OR($B35="",$C35="",$D35="",$E35="",$F35=""),"Eingabe fehlt",IF(AND(Parameter!$B$7&lt;&gt;"",$B35&lt;&gt;Parameter!$B$7),"Abweichendes Produkt","Vollständig"))))</f>
        <v/>
      </c>
      <c r="K35">
        <f>IFERROR(IF(Stationen!$A35="","",Stationen!$A35),"")</f>
        <v/>
      </c>
    </row>
    <row r="36">
      <c r="A36" s="14" t="n"/>
      <c r="B36" s="15" t="n"/>
      <c r="C36" s="15" t="n"/>
      <c r="D36" s="16" t="n"/>
      <c r="E36" s="14" t="n"/>
      <c r="F36" s="39" t="n"/>
      <c r="G36" s="39" t="n"/>
      <c r="H36" s="41">
        <f>IF($A36="","",IF($F36="","",IFERROR($F36+IF($G36="",0,$G36),"")))</f>
        <v/>
      </c>
      <c r="I36" s="7">
        <f>IF($A36="","",IF(COUNTIF($A$5:$A$104,$A36)&gt;1,"Doppelte ID",IF(OR($B36="",$C36="",$D36="",$E36="",$F36=""),"Eingabe fehlt",IF(AND(Parameter!$B$7&lt;&gt;"",$B36&lt;&gt;Parameter!$B$7),"Abweichendes Produkt","Vollständig"))))</f>
        <v/>
      </c>
      <c r="K36">
        <f>IFERROR(IF(Stationen!$A36="","",Stationen!$A36),"")</f>
        <v/>
      </c>
    </row>
    <row r="37">
      <c r="A37" s="14" t="n"/>
      <c r="B37" s="15" t="n"/>
      <c r="C37" s="15" t="n"/>
      <c r="D37" s="16" t="n"/>
      <c r="E37" s="14" t="n"/>
      <c r="F37" s="39" t="n"/>
      <c r="G37" s="39" t="n"/>
      <c r="H37" s="40">
        <f>IF($A37="","",IF($F37="","",IFERROR($F37+IF($G37="",0,$G37),"")))</f>
        <v/>
      </c>
      <c r="I37" s="5">
        <f>IF($A37="","",IF(COUNTIF($A$5:$A$104,$A37)&gt;1,"Doppelte ID",IF(OR($B37="",$C37="",$D37="",$E37="",$F37=""),"Eingabe fehlt",IF(AND(Parameter!$B$7&lt;&gt;"",$B37&lt;&gt;Parameter!$B$7),"Abweichendes Produkt","Vollständig"))))</f>
        <v/>
      </c>
      <c r="K37">
        <f>IFERROR(IF(Stationen!$A37="","",Stationen!$A37),"")</f>
        <v/>
      </c>
    </row>
    <row r="38">
      <c r="A38" s="14" t="n"/>
      <c r="B38" s="15" t="n"/>
      <c r="C38" s="15" t="n"/>
      <c r="D38" s="16" t="n"/>
      <c r="E38" s="14" t="n"/>
      <c r="F38" s="39" t="n"/>
      <c r="G38" s="39" t="n"/>
      <c r="H38" s="41">
        <f>IF($A38="","",IF($F38="","",IFERROR($F38+IF($G38="",0,$G38),"")))</f>
        <v/>
      </c>
      <c r="I38" s="7">
        <f>IF($A38="","",IF(COUNTIF($A$5:$A$104,$A38)&gt;1,"Doppelte ID",IF(OR($B38="",$C38="",$D38="",$E38="",$F38=""),"Eingabe fehlt",IF(AND(Parameter!$B$7&lt;&gt;"",$B38&lt;&gt;Parameter!$B$7),"Abweichendes Produkt","Vollständig"))))</f>
        <v/>
      </c>
      <c r="K38">
        <f>IFERROR(IF(Stationen!$A38="","",Stationen!$A38),"")</f>
        <v/>
      </c>
    </row>
    <row r="39">
      <c r="A39" s="14" t="n"/>
      <c r="B39" s="15" t="n"/>
      <c r="C39" s="15" t="n"/>
      <c r="D39" s="16" t="n"/>
      <c r="E39" s="14" t="n"/>
      <c r="F39" s="39" t="n"/>
      <c r="G39" s="39" t="n"/>
      <c r="H39" s="40">
        <f>IF($A39="","",IF($F39="","",IFERROR($F39+IF($G39="",0,$G39),"")))</f>
        <v/>
      </c>
      <c r="I39" s="5">
        <f>IF($A39="","",IF(COUNTIF($A$5:$A$104,$A39)&gt;1,"Doppelte ID",IF(OR($B39="",$C39="",$D39="",$E39="",$F39=""),"Eingabe fehlt",IF(AND(Parameter!$B$7&lt;&gt;"",$B39&lt;&gt;Parameter!$B$7),"Abweichendes Produkt","Vollständig"))))</f>
        <v/>
      </c>
      <c r="K39">
        <f>IFERROR(IF(Stationen!$A39="","",Stationen!$A39),"")</f>
        <v/>
      </c>
    </row>
    <row r="40">
      <c r="A40" s="14" t="n"/>
      <c r="B40" s="15" t="n"/>
      <c r="C40" s="15" t="n"/>
      <c r="D40" s="16" t="n"/>
      <c r="E40" s="14" t="n"/>
      <c r="F40" s="39" t="n"/>
      <c r="G40" s="39" t="n"/>
      <c r="H40" s="41">
        <f>IF($A40="","",IF($F40="","",IFERROR($F40+IF($G40="",0,$G40),"")))</f>
        <v/>
      </c>
      <c r="I40" s="7">
        <f>IF($A40="","",IF(COUNTIF($A$5:$A$104,$A40)&gt;1,"Doppelte ID",IF(OR($B40="",$C40="",$D40="",$E40="",$F40=""),"Eingabe fehlt",IF(AND(Parameter!$B$7&lt;&gt;"",$B40&lt;&gt;Parameter!$B$7),"Abweichendes Produkt","Vollständig"))))</f>
        <v/>
      </c>
      <c r="K40">
        <f>IFERROR(IF(Stationen!$A40="","",Stationen!$A40),"")</f>
        <v/>
      </c>
    </row>
    <row r="41">
      <c r="A41" s="14" t="n"/>
      <c r="B41" s="15" t="n"/>
      <c r="C41" s="15" t="n"/>
      <c r="D41" s="16" t="n"/>
      <c r="E41" s="14" t="n"/>
      <c r="F41" s="39" t="n"/>
      <c r="G41" s="39" t="n"/>
      <c r="H41" s="40">
        <f>IF($A41="","",IF($F41="","",IFERROR($F41+IF($G41="",0,$G41),"")))</f>
        <v/>
      </c>
      <c r="I41" s="5">
        <f>IF($A41="","",IF(COUNTIF($A$5:$A$104,$A41)&gt;1,"Doppelte ID",IF(OR($B41="",$C41="",$D41="",$E41="",$F41=""),"Eingabe fehlt",IF(AND(Parameter!$B$7&lt;&gt;"",$B41&lt;&gt;Parameter!$B$7),"Abweichendes Produkt","Vollständig"))))</f>
        <v/>
      </c>
      <c r="K41">
        <f>IFERROR(IF(Stationen!$A41="","",Stationen!$A41),"")</f>
        <v/>
      </c>
    </row>
    <row r="42">
      <c r="A42" s="14" t="n"/>
      <c r="B42" s="15" t="n"/>
      <c r="C42" s="15" t="n"/>
      <c r="D42" s="16" t="n"/>
      <c r="E42" s="14" t="n"/>
      <c r="F42" s="39" t="n"/>
      <c r="G42" s="39" t="n"/>
      <c r="H42" s="41">
        <f>IF($A42="","",IF($F42="","",IFERROR($F42+IF($G42="",0,$G42),"")))</f>
        <v/>
      </c>
      <c r="I42" s="7">
        <f>IF($A42="","",IF(COUNTIF($A$5:$A$104,$A42)&gt;1,"Doppelte ID",IF(OR($B42="",$C42="",$D42="",$E42="",$F42=""),"Eingabe fehlt",IF(AND(Parameter!$B$7&lt;&gt;"",$B42&lt;&gt;Parameter!$B$7),"Abweichendes Produkt","Vollständig"))))</f>
        <v/>
      </c>
      <c r="K42">
        <f>IFERROR(IF(Stationen!$A42="","",Stationen!$A42),"")</f>
        <v/>
      </c>
    </row>
    <row r="43">
      <c r="A43" s="14" t="n"/>
      <c r="B43" s="15" t="n"/>
      <c r="C43" s="15" t="n"/>
      <c r="D43" s="16" t="n"/>
      <c r="E43" s="14" t="n"/>
      <c r="F43" s="39" t="n"/>
      <c r="G43" s="39" t="n"/>
      <c r="H43" s="40">
        <f>IF($A43="","",IF($F43="","",IFERROR($F43+IF($G43="",0,$G43),"")))</f>
        <v/>
      </c>
      <c r="I43" s="5">
        <f>IF($A43="","",IF(COUNTIF($A$5:$A$104,$A43)&gt;1,"Doppelte ID",IF(OR($B43="",$C43="",$D43="",$E43="",$F43=""),"Eingabe fehlt",IF(AND(Parameter!$B$7&lt;&gt;"",$B43&lt;&gt;Parameter!$B$7),"Abweichendes Produkt","Vollständig"))))</f>
        <v/>
      </c>
      <c r="K43">
        <f>IFERROR(IF(Stationen!$A43="","",Stationen!$A43),"")</f>
        <v/>
      </c>
    </row>
    <row r="44">
      <c r="A44" s="14" t="n"/>
      <c r="B44" s="15" t="n"/>
      <c r="C44" s="15" t="n"/>
      <c r="D44" s="16" t="n"/>
      <c r="E44" s="14" t="n"/>
      <c r="F44" s="39" t="n"/>
      <c r="G44" s="39" t="n"/>
      <c r="H44" s="41">
        <f>IF($A44="","",IF($F44="","",IFERROR($F44+IF($G44="",0,$G44),"")))</f>
        <v/>
      </c>
      <c r="I44" s="7">
        <f>IF($A44="","",IF(COUNTIF($A$5:$A$104,$A44)&gt;1,"Doppelte ID",IF(OR($B44="",$C44="",$D44="",$E44="",$F44=""),"Eingabe fehlt",IF(AND(Parameter!$B$7&lt;&gt;"",$B44&lt;&gt;Parameter!$B$7),"Abweichendes Produkt","Vollständig"))))</f>
        <v/>
      </c>
      <c r="K44">
        <f>IFERROR(IF(Stationen!$A44="","",Stationen!$A44),"")</f>
        <v/>
      </c>
    </row>
    <row r="45">
      <c r="A45" s="14" t="n"/>
      <c r="B45" s="15" t="n"/>
      <c r="C45" s="15" t="n"/>
      <c r="D45" s="16" t="n"/>
      <c r="E45" s="14" t="n"/>
      <c r="F45" s="39" t="n"/>
      <c r="G45" s="39" t="n"/>
      <c r="H45" s="40">
        <f>IF($A45="","",IF($F45="","",IFERROR($F45+IF($G45="",0,$G45),"")))</f>
        <v/>
      </c>
      <c r="I45" s="5">
        <f>IF($A45="","",IF(COUNTIF($A$5:$A$104,$A45)&gt;1,"Doppelte ID",IF(OR($B45="",$C45="",$D45="",$E45="",$F45=""),"Eingabe fehlt",IF(AND(Parameter!$B$7&lt;&gt;"",$B45&lt;&gt;Parameter!$B$7),"Abweichendes Produkt","Vollständig"))))</f>
        <v/>
      </c>
      <c r="K45">
        <f>IFERROR(IF(Stationen!$A45="","",Stationen!$A45),"")</f>
        <v/>
      </c>
    </row>
    <row r="46">
      <c r="A46" s="14" t="n"/>
      <c r="B46" s="15" t="n"/>
      <c r="C46" s="15" t="n"/>
      <c r="D46" s="16" t="n"/>
      <c r="E46" s="14" t="n"/>
      <c r="F46" s="39" t="n"/>
      <c r="G46" s="39" t="n"/>
      <c r="H46" s="41">
        <f>IF($A46="","",IF($F46="","",IFERROR($F46+IF($G46="",0,$G46),"")))</f>
        <v/>
      </c>
      <c r="I46" s="7">
        <f>IF($A46="","",IF(COUNTIF($A$5:$A$104,$A46)&gt;1,"Doppelte ID",IF(OR($B46="",$C46="",$D46="",$E46="",$F46=""),"Eingabe fehlt",IF(AND(Parameter!$B$7&lt;&gt;"",$B46&lt;&gt;Parameter!$B$7),"Abweichendes Produkt","Vollständig"))))</f>
        <v/>
      </c>
      <c r="K46">
        <f>IFERROR(IF(Stationen!$A46="","",Stationen!$A46),"")</f>
        <v/>
      </c>
    </row>
    <row r="47">
      <c r="A47" s="14" t="n"/>
      <c r="B47" s="15" t="n"/>
      <c r="C47" s="15" t="n"/>
      <c r="D47" s="16" t="n"/>
      <c r="E47" s="14" t="n"/>
      <c r="F47" s="39" t="n"/>
      <c r="G47" s="39" t="n"/>
      <c r="H47" s="40">
        <f>IF($A47="","",IF($F47="","",IFERROR($F47+IF($G47="",0,$G47),"")))</f>
        <v/>
      </c>
      <c r="I47" s="5">
        <f>IF($A47="","",IF(COUNTIF($A$5:$A$104,$A47)&gt;1,"Doppelte ID",IF(OR($B47="",$C47="",$D47="",$E47="",$F47=""),"Eingabe fehlt",IF(AND(Parameter!$B$7&lt;&gt;"",$B47&lt;&gt;Parameter!$B$7),"Abweichendes Produkt","Vollständig"))))</f>
        <v/>
      </c>
      <c r="K47">
        <f>IFERROR(IF(Stationen!$A47="","",Stationen!$A47),"")</f>
        <v/>
      </c>
    </row>
    <row r="48">
      <c r="A48" s="14" t="n"/>
      <c r="B48" s="15" t="n"/>
      <c r="C48" s="15" t="n"/>
      <c r="D48" s="16" t="n"/>
      <c r="E48" s="14" t="n"/>
      <c r="F48" s="39" t="n"/>
      <c r="G48" s="39" t="n"/>
      <c r="H48" s="41">
        <f>IF($A48="","",IF($F48="","",IFERROR($F48+IF($G48="",0,$G48),"")))</f>
        <v/>
      </c>
      <c r="I48" s="7">
        <f>IF($A48="","",IF(COUNTIF($A$5:$A$104,$A48)&gt;1,"Doppelte ID",IF(OR($B48="",$C48="",$D48="",$E48="",$F48=""),"Eingabe fehlt",IF(AND(Parameter!$B$7&lt;&gt;"",$B48&lt;&gt;Parameter!$B$7),"Abweichendes Produkt","Vollständig"))))</f>
        <v/>
      </c>
      <c r="K48">
        <f>IFERROR(IF(Stationen!$A48="","",Stationen!$A48),"")</f>
        <v/>
      </c>
    </row>
    <row r="49">
      <c r="A49" s="14" t="n"/>
      <c r="B49" s="15" t="n"/>
      <c r="C49" s="15" t="n"/>
      <c r="D49" s="16" t="n"/>
      <c r="E49" s="14" t="n"/>
      <c r="F49" s="39" t="n"/>
      <c r="G49" s="39" t="n"/>
      <c r="H49" s="40">
        <f>IF($A49="","",IF($F49="","",IFERROR($F49+IF($G49="",0,$G49),"")))</f>
        <v/>
      </c>
      <c r="I49" s="5">
        <f>IF($A49="","",IF(COUNTIF($A$5:$A$104,$A49)&gt;1,"Doppelte ID",IF(OR($B49="",$C49="",$D49="",$E49="",$F49=""),"Eingabe fehlt",IF(AND(Parameter!$B$7&lt;&gt;"",$B49&lt;&gt;Parameter!$B$7),"Abweichendes Produkt","Vollständig"))))</f>
        <v/>
      </c>
      <c r="K49">
        <f>IFERROR(IF(Stationen!$A49="","",Stationen!$A49),"")</f>
        <v/>
      </c>
    </row>
    <row r="50">
      <c r="A50" s="14" t="n"/>
      <c r="B50" s="15" t="n"/>
      <c r="C50" s="15" t="n"/>
      <c r="D50" s="16" t="n"/>
      <c r="E50" s="14" t="n"/>
      <c r="F50" s="39" t="n"/>
      <c r="G50" s="39" t="n"/>
      <c r="H50" s="41">
        <f>IF($A50="","",IF($F50="","",IFERROR($F50+IF($G50="",0,$G50),"")))</f>
        <v/>
      </c>
      <c r="I50" s="7">
        <f>IF($A50="","",IF(COUNTIF($A$5:$A$104,$A50)&gt;1,"Doppelte ID",IF(OR($B50="",$C50="",$D50="",$E50="",$F50=""),"Eingabe fehlt",IF(AND(Parameter!$B$7&lt;&gt;"",$B50&lt;&gt;Parameter!$B$7),"Abweichendes Produkt","Vollständig"))))</f>
        <v/>
      </c>
      <c r="K50">
        <f>IFERROR(IF(Stationen!$A50="","",Stationen!$A50),"")</f>
        <v/>
      </c>
    </row>
    <row r="51">
      <c r="A51" s="14" t="n"/>
      <c r="B51" s="15" t="n"/>
      <c r="C51" s="15" t="n"/>
      <c r="D51" s="16" t="n"/>
      <c r="E51" s="14" t="n"/>
      <c r="F51" s="39" t="n"/>
      <c r="G51" s="39" t="n"/>
      <c r="H51" s="40">
        <f>IF($A51="","",IF($F51="","",IFERROR($F51+IF($G51="",0,$G51),"")))</f>
        <v/>
      </c>
      <c r="I51" s="5">
        <f>IF($A51="","",IF(COUNTIF($A$5:$A$104,$A51)&gt;1,"Doppelte ID",IF(OR($B51="",$C51="",$D51="",$E51="",$F51=""),"Eingabe fehlt",IF(AND(Parameter!$B$7&lt;&gt;"",$B51&lt;&gt;Parameter!$B$7),"Abweichendes Produkt","Vollständig"))))</f>
        <v/>
      </c>
      <c r="K51">
        <f>IFERROR(IF(Stationen!$A51="","",Stationen!$A51),"")</f>
        <v/>
      </c>
    </row>
    <row r="52">
      <c r="A52" s="14" t="n"/>
      <c r="B52" s="15" t="n"/>
      <c r="C52" s="15" t="n"/>
      <c r="D52" s="16" t="n"/>
      <c r="E52" s="14" t="n"/>
      <c r="F52" s="39" t="n"/>
      <c r="G52" s="39" t="n"/>
      <c r="H52" s="41">
        <f>IF($A52="","",IF($F52="","",IFERROR($F52+IF($G52="",0,$G52),"")))</f>
        <v/>
      </c>
      <c r="I52" s="7">
        <f>IF($A52="","",IF(COUNTIF($A$5:$A$104,$A52)&gt;1,"Doppelte ID",IF(OR($B52="",$C52="",$D52="",$E52="",$F52=""),"Eingabe fehlt",IF(AND(Parameter!$B$7&lt;&gt;"",$B52&lt;&gt;Parameter!$B$7),"Abweichendes Produkt","Vollständig"))))</f>
        <v/>
      </c>
      <c r="K52">
        <f>IFERROR(IF(Stationen!$A52="","",Stationen!$A52),"")</f>
        <v/>
      </c>
    </row>
    <row r="53">
      <c r="A53" s="14" t="n"/>
      <c r="B53" s="15" t="n"/>
      <c r="C53" s="15" t="n"/>
      <c r="D53" s="16" t="n"/>
      <c r="E53" s="14" t="n"/>
      <c r="F53" s="39" t="n"/>
      <c r="G53" s="39" t="n"/>
      <c r="H53" s="40">
        <f>IF($A53="","",IF($F53="","",IFERROR($F53+IF($G53="",0,$G53),"")))</f>
        <v/>
      </c>
      <c r="I53" s="5">
        <f>IF($A53="","",IF(COUNTIF($A$5:$A$104,$A53)&gt;1,"Doppelte ID",IF(OR($B53="",$C53="",$D53="",$E53="",$F53=""),"Eingabe fehlt",IF(AND(Parameter!$B$7&lt;&gt;"",$B53&lt;&gt;Parameter!$B$7),"Abweichendes Produkt","Vollständig"))))</f>
        <v/>
      </c>
      <c r="K53">
        <f>IFERROR(IF(Stationen!$A53="","",Stationen!$A53),"")</f>
        <v/>
      </c>
    </row>
    <row r="54">
      <c r="A54" s="14" t="n"/>
      <c r="B54" s="15" t="n"/>
      <c r="C54" s="15" t="n"/>
      <c r="D54" s="16" t="n"/>
      <c r="E54" s="14" t="n"/>
      <c r="F54" s="39" t="n"/>
      <c r="G54" s="39" t="n"/>
      <c r="H54" s="41">
        <f>IF($A54="","",IF($F54="","",IFERROR($F54+IF($G54="",0,$G54),"")))</f>
        <v/>
      </c>
      <c r="I54" s="7">
        <f>IF($A54="","",IF(COUNTIF($A$5:$A$104,$A54)&gt;1,"Doppelte ID",IF(OR($B54="",$C54="",$D54="",$E54="",$F54=""),"Eingabe fehlt",IF(AND(Parameter!$B$7&lt;&gt;"",$B54&lt;&gt;Parameter!$B$7),"Abweichendes Produkt","Vollständig"))))</f>
        <v/>
      </c>
      <c r="K54">
        <f>IFERROR(IF(Stationen!$A54="","",Stationen!$A54),"")</f>
        <v/>
      </c>
    </row>
    <row r="55">
      <c r="A55" s="14" t="n"/>
      <c r="B55" s="15" t="n"/>
      <c r="C55" s="15" t="n"/>
      <c r="D55" s="16" t="n"/>
      <c r="E55" s="14" t="n"/>
      <c r="F55" s="39" t="n"/>
      <c r="G55" s="39" t="n"/>
      <c r="H55" s="40">
        <f>IF($A55="","",IF($F55="","",IFERROR($F55+IF($G55="",0,$G55),"")))</f>
        <v/>
      </c>
      <c r="I55" s="5">
        <f>IF($A55="","",IF(COUNTIF($A$5:$A$104,$A55)&gt;1,"Doppelte ID",IF(OR($B55="",$C55="",$D55="",$E55="",$F55=""),"Eingabe fehlt",IF(AND(Parameter!$B$7&lt;&gt;"",$B55&lt;&gt;Parameter!$B$7),"Abweichendes Produkt","Vollständig"))))</f>
        <v/>
      </c>
      <c r="K55">
        <f>IFERROR(IF(Stationen!$A55="","",Stationen!$A55),"")</f>
        <v/>
      </c>
    </row>
    <row r="56">
      <c r="A56" s="14" t="n"/>
      <c r="B56" s="15" t="n"/>
      <c r="C56" s="15" t="n"/>
      <c r="D56" s="16" t="n"/>
      <c r="E56" s="14" t="n"/>
      <c r="F56" s="39" t="n"/>
      <c r="G56" s="39" t="n"/>
      <c r="H56" s="41">
        <f>IF($A56="","",IF($F56="","",IFERROR($F56+IF($G56="",0,$G56),"")))</f>
        <v/>
      </c>
      <c r="I56" s="7">
        <f>IF($A56="","",IF(COUNTIF($A$5:$A$104,$A56)&gt;1,"Doppelte ID",IF(OR($B56="",$C56="",$D56="",$E56="",$F56=""),"Eingabe fehlt",IF(AND(Parameter!$B$7&lt;&gt;"",$B56&lt;&gt;Parameter!$B$7),"Abweichendes Produkt","Vollständig"))))</f>
        <v/>
      </c>
      <c r="K56">
        <f>IFERROR(IF(Stationen!$A56="","",Stationen!$A56),"")</f>
        <v/>
      </c>
    </row>
    <row r="57">
      <c r="A57" s="14" t="n"/>
      <c r="B57" s="15" t="n"/>
      <c r="C57" s="15" t="n"/>
      <c r="D57" s="16" t="n"/>
      <c r="E57" s="14" t="n"/>
      <c r="F57" s="39" t="n"/>
      <c r="G57" s="39" t="n"/>
      <c r="H57" s="40">
        <f>IF($A57="","",IF($F57="","",IFERROR($F57+IF($G57="",0,$G57),"")))</f>
        <v/>
      </c>
      <c r="I57" s="5">
        <f>IF($A57="","",IF(COUNTIF($A$5:$A$104,$A57)&gt;1,"Doppelte ID",IF(OR($B57="",$C57="",$D57="",$E57="",$F57=""),"Eingabe fehlt",IF(AND(Parameter!$B$7&lt;&gt;"",$B57&lt;&gt;Parameter!$B$7),"Abweichendes Produkt","Vollständig"))))</f>
        <v/>
      </c>
      <c r="K57">
        <f>IFERROR(IF(Stationen!$A57="","",Stationen!$A57),"")</f>
        <v/>
      </c>
    </row>
    <row r="58">
      <c r="A58" s="14" t="n"/>
      <c r="B58" s="15" t="n"/>
      <c r="C58" s="15" t="n"/>
      <c r="D58" s="16" t="n"/>
      <c r="E58" s="14" t="n"/>
      <c r="F58" s="39" t="n"/>
      <c r="G58" s="39" t="n"/>
      <c r="H58" s="41">
        <f>IF($A58="","",IF($F58="","",IFERROR($F58+IF($G58="",0,$G58),"")))</f>
        <v/>
      </c>
      <c r="I58" s="7">
        <f>IF($A58="","",IF(COUNTIF($A$5:$A$104,$A58)&gt;1,"Doppelte ID",IF(OR($B58="",$C58="",$D58="",$E58="",$F58=""),"Eingabe fehlt",IF(AND(Parameter!$B$7&lt;&gt;"",$B58&lt;&gt;Parameter!$B$7),"Abweichendes Produkt","Vollständig"))))</f>
        <v/>
      </c>
      <c r="K58">
        <f>IFERROR(IF(Stationen!$A58="","",Stationen!$A58),"")</f>
        <v/>
      </c>
    </row>
    <row r="59">
      <c r="A59" s="14" t="n"/>
      <c r="B59" s="15" t="n"/>
      <c r="C59" s="15" t="n"/>
      <c r="D59" s="16" t="n"/>
      <c r="E59" s="14" t="n"/>
      <c r="F59" s="39" t="n"/>
      <c r="G59" s="39" t="n"/>
      <c r="H59" s="40">
        <f>IF($A59="","",IF($F59="","",IFERROR($F59+IF($G59="",0,$G59),"")))</f>
        <v/>
      </c>
      <c r="I59" s="5">
        <f>IF($A59="","",IF(COUNTIF($A$5:$A$104,$A59)&gt;1,"Doppelte ID",IF(OR($B59="",$C59="",$D59="",$E59="",$F59=""),"Eingabe fehlt",IF(AND(Parameter!$B$7&lt;&gt;"",$B59&lt;&gt;Parameter!$B$7),"Abweichendes Produkt","Vollständig"))))</f>
        <v/>
      </c>
      <c r="K59">
        <f>IFERROR(IF(Stationen!$A59="","",Stationen!$A59),"")</f>
        <v/>
      </c>
    </row>
    <row r="60">
      <c r="A60" s="14" t="n"/>
      <c r="B60" s="15" t="n"/>
      <c r="C60" s="15" t="n"/>
      <c r="D60" s="16" t="n"/>
      <c r="E60" s="14" t="n"/>
      <c r="F60" s="39" t="n"/>
      <c r="G60" s="39" t="n"/>
      <c r="H60" s="41">
        <f>IF($A60="","",IF($F60="","",IFERROR($F60+IF($G60="",0,$G60),"")))</f>
        <v/>
      </c>
      <c r="I60" s="7">
        <f>IF($A60="","",IF(COUNTIF($A$5:$A$104,$A60)&gt;1,"Doppelte ID",IF(OR($B60="",$C60="",$D60="",$E60="",$F60=""),"Eingabe fehlt",IF(AND(Parameter!$B$7&lt;&gt;"",$B60&lt;&gt;Parameter!$B$7),"Abweichendes Produkt","Vollständig"))))</f>
        <v/>
      </c>
      <c r="K60">
        <f>IFERROR(IF(Stationen!$A60="","",Stationen!$A60),"")</f>
        <v/>
      </c>
    </row>
    <row r="61">
      <c r="A61" s="14" t="n"/>
      <c r="B61" s="15" t="n"/>
      <c r="C61" s="15" t="n"/>
      <c r="D61" s="16" t="n"/>
      <c r="E61" s="14" t="n"/>
      <c r="F61" s="39" t="n"/>
      <c r="G61" s="39" t="n"/>
      <c r="H61" s="40">
        <f>IF($A61="","",IF($F61="","",IFERROR($F61+IF($G61="",0,$G61),"")))</f>
        <v/>
      </c>
      <c r="I61" s="5">
        <f>IF($A61="","",IF(COUNTIF($A$5:$A$104,$A61)&gt;1,"Doppelte ID",IF(OR($B61="",$C61="",$D61="",$E61="",$F61=""),"Eingabe fehlt",IF(AND(Parameter!$B$7&lt;&gt;"",$B61&lt;&gt;Parameter!$B$7),"Abweichendes Produkt","Vollständig"))))</f>
        <v/>
      </c>
      <c r="K61">
        <f>IFERROR(IF(Stationen!$A61="","",Stationen!$A61),"")</f>
        <v/>
      </c>
    </row>
    <row r="62">
      <c r="A62" s="14" t="n"/>
      <c r="B62" s="15" t="n"/>
      <c r="C62" s="15" t="n"/>
      <c r="D62" s="16" t="n"/>
      <c r="E62" s="14" t="n"/>
      <c r="F62" s="39" t="n"/>
      <c r="G62" s="39" t="n"/>
      <c r="H62" s="41">
        <f>IF($A62="","",IF($F62="","",IFERROR($F62+IF($G62="",0,$G62),"")))</f>
        <v/>
      </c>
      <c r="I62" s="7">
        <f>IF($A62="","",IF(COUNTIF($A$5:$A$104,$A62)&gt;1,"Doppelte ID",IF(OR($B62="",$C62="",$D62="",$E62="",$F62=""),"Eingabe fehlt",IF(AND(Parameter!$B$7&lt;&gt;"",$B62&lt;&gt;Parameter!$B$7),"Abweichendes Produkt","Vollständig"))))</f>
        <v/>
      </c>
      <c r="K62">
        <f>IFERROR(IF(Stationen!$A62="","",Stationen!$A62),"")</f>
        <v/>
      </c>
    </row>
    <row r="63">
      <c r="A63" s="14" t="n"/>
      <c r="B63" s="15" t="n"/>
      <c r="C63" s="15" t="n"/>
      <c r="D63" s="16" t="n"/>
      <c r="E63" s="14" t="n"/>
      <c r="F63" s="39" t="n"/>
      <c r="G63" s="39" t="n"/>
      <c r="H63" s="40">
        <f>IF($A63="","",IF($F63="","",IFERROR($F63+IF($G63="",0,$G63),"")))</f>
        <v/>
      </c>
      <c r="I63" s="5">
        <f>IF($A63="","",IF(COUNTIF($A$5:$A$104,$A63)&gt;1,"Doppelte ID",IF(OR($B63="",$C63="",$D63="",$E63="",$F63=""),"Eingabe fehlt",IF(AND(Parameter!$B$7&lt;&gt;"",$B63&lt;&gt;Parameter!$B$7),"Abweichendes Produkt","Vollständig"))))</f>
        <v/>
      </c>
      <c r="K63">
        <f>IFERROR(IF(Stationen!$A63="","",Stationen!$A63),"")</f>
        <v/>
      </c>
    </row>
    <row r="64">
      <c r="A64" s="14" t="n"/>
      <c r="B64" s="15" t="n"/>
      <c r="C64" s="15" t="n"/>
      <c r="D64" s="16" t="n"/>
      <c r="E64" s="14" t="n"/>
      <c r="F64" s="39" t="n"/>
      <c r="G64" s="39" t="n"/>
      <c r="H64" s="41">
        <f>IF($A64="","",IF($F64="","",IFERROR($F64+IF($G64="",0,$G64),"")))</f>
        <v/>
      </c>
      <c r="I64" s="7">
        <f>IF($A64="","",IF(COUNTIF($A$5:$A$104,$A64)&gt;1,"Doppelte ID",IF(OR($B64="",$C64="",$D64="",$E64="",$F64=""),"Eingabe fehlt",IF(AND(Parameter!$B$7&lt;&gt;"",$B64&lt;&gt;Parameter!$B$7),"Abweichendes Produkt","Vollständig"))))</f>
        <v/>
      </c>
      <c r="K64">
        <f>IFERROR(IF(Stationen!$A64="","",Stationen!$A64),"")</f>
        <v/>
      </c>
    </row>
    <row r="65">
      <c r="A65" s="14" t="n"/>
      <c r="B65" s="15" t="n"/>
      <c r="C65" s="15" t="n"/>
      <c r="D65" s="16" t="n"/>
      <c r="E65" s="14" t="n"/>
      <c r="F65" s="39" t="n"/>
      <c r="G65" s="39" t="n"/>
      <c r="H65" s="40">
        <f>IF($A65="","",IF($F65="","",IFERROR($F65+IF($G65="",0,$G65),"")))</f>
        <v/>
      </c>
      <c r="I65" s="5">
        <f>IF($A65="","",IF(COUNTIF($A$5:$A$104,$A65)&gt;1,"Doppelte ID",IF(OR($B65="",$C65="",$D65="",$E65="",$F65=""),"Eingabe fehlt",IF(AND(Parameter!$B$7&lt;&gt;"",$B65&lt;&gt;Parameter!$B$7),"Abweichendes Produkt","Vollständig"))))</f>
        <v/>
      </c>
      <c r="K65">
        <f>IFERROR(IF(Stationen!$A65="","",Stationen!$A65),"")</f>
        <v/>
      </c>
    </row>
    <row r="66">
      <c r="A66" s="14" t="n"/>
      <c r="B66" s="15" t="n"/>
      <c r="C66" s="15" t="n"/>
      <c r="D66" s="16" t="n"/>
      <c r="E66" s="14" t="n"/>
      <c r="F66" s="39" t="n"/>
      <c r="G66" s="39" t="n"/>
      <c r="H66" s="41">
        <f>IF($A66="","",IF($F66="","",IFERROR($F66+IF($G66="",0,$G66),"")))</f>
        <v/>
      </c>
      <c r="I66" s="7">
        <f>IF($A66="","",IF(COUNTIF($A$5:$A$104,$A66)&gt;1,"Doppelte ID",IF(OR($B66="",$C66="",$D66="",$E66="",$F66=""),"Eingabe fehlt",IF(AND(Parameter!$B$7&lt;&gt;"",$B66&lt;&gt;Parameter!$B$7),"Abweichendes Produkt","Vollständig"))))</f>
        <v/>
      </c>
      <c r="K66">
        <f>IFERROR(IF(Stationen!$A66="","",Stationen!$A66),"")</f>
        <v/>
      </c>
    </row>
    <row r="67">
      <c r="A67" s="14" t="n"/>
      <c r="B67" s="15" t="n"/>
      <c r="C67" s="15" t="n"/>
      <c r="D67" s="16" t="n"/>
      <c r="E67" s="14" t="n"/>
      <c r="F67" s="39" t="n"/>
      <c r="G67" s="39" t="n"/>
      <c r="H67" s="40">
        <f>IF($A67="","",IF($F67="","",IFERROR($F67+IF($G67="",0,$G67),"")))</f>
        <v/>
      </c>
      <c r="I67" s="5">
        <f>IF($A67="","",IF(COUNTIF($A$5:$A$104,$A67)&gt;1,"Doppelte ID",IF(OR($B67="",$C67="",$D67="",$E67="",$F67=""),"Eingabe fehlt",IF(AND(Parameter!$B$7&lt;&gt;"",$B67&lt;&gt;Parameter!$B$7),"Abweichendes Produkt","Vollständig"))))</f>
        <v/>
      </c>
      <c r="K67">
        <f>IFERROR(IF(Stationen!$A67="","",Stationen!$A67),"")</f>
        <v/>
      </c>
    </row>
    <row r="68">
      <c r="A68" s="14" t="n"/>
      <c r="B68" s="15" t="n"/>
      <c r="C68" s="15" t="n"/>
      <c r="D68" s="16" t="n"/>
      <c r="E68" s="14" t="n"/>
      <c r="F68" s="39" t="n"/>
      <c r="G68" s="39" t="n"/>
      <c r="H68" s="41">
        <f>IF($A68="","",IF($F68="","",IFERROR($F68+IF($G68="",0,$G68),"")))</f>
        <v/>
      </c>
      <c r="I68" s="7">
        <f>IF($A68="","",IF(COUNTIF($A$5:$A$104,$A68)&gt;1,"Doppelte ID",IF(OR($B68="",$C68="",$D68="",$E68="",$F68=""),"Eingabe fehlt",IF(AND(Parameter!$B$7&lt;&gt;"",$B68&lt;&gt;Parameter!$B$7),"Abweichendes Produkt","Vollständig"))))</f>
        <v/>
      </c>
      <c r="K68">
        <f>IFERROR(IF(Stationen!$A68="","",Stationen!$A68),"")</f>
        <v/>
      </c>
    </row>
    <row r="69">
      <c r="A69" s="14" t="n"/>
      <c r="B69" s="15" t="n"/>
      <c r="C69" s="15" t="n"/>
      <c r="D69" s="16" t="n"/>
      <c r="E69" s="14" t="n"/>
      <c r="F69" s="39" t="n"/>
      <c r="G69" s="39" t="n"/>
      <c r="H69" s="40">
        <f>IF($A69="","",IF($F69="","",IFERROR($F69+IF($G69="",0,$G69),"")))</f>
        <v/>
      </c>
      <c r="I69" s="5">
        <f>IF($A69="","",IF(COUNTIF($A$5:$A$104,$A69)&gt;1,"Doppelte ID",IF(OR($B69="",$C69="",$D69="",$E69="",$F69=""),"Eingabe fehlt",IF(AND(Parameter!$B$7&lt;&gt;"",$B69&lt;&gt;Parameter!$B$7),"Abweichendes Produkt","Vollständig"))))</f>
        <v/>
      </c>
      <c r="K69">
        <f>IFERROR(IF(Stationen!$A69="","",Stationen!$A69),"")</f>
        <v/>
      </c>
    </row>
    <row r="70">
      <c r="A70" s="14" t="n"/>
      <c r="B70" s="15" t="n"/>
      <c r="C70" s="15" t="n"/>
      <c r="D70" s="16" t="n"/>
      <c r="E70" s="14" t="n"/>
      <c r="F70" s="39" t="n"/>
      <c r="G70" s="39" t="n"/>
      <c r="H70" s="41">
        <f>IF($A70="","",IF($F70="","",IFERROR($F70+IF($G70="",0,$G70),"")))</f>
        <v/>
      </c>
      <c r="I70" s="7">
        <f>IF($A70="","",IF(COUNTIF($A$5:$A$104,$A70)&gt;1,"Doppelte ID",IF(OR($B70="",$C70="",$D70="",$E70="",$F70=""),"Eingabe fehlt",IF(AND(Parameter!$B$7&lt;&gt;"",$B70&lt;&gt;Parameter!$B$7),"Abweichendes Produkt","Vollständig"))))</f>
        <v/>
      </c>
      <c r="K70">
        <f>IFERROR(IF(Stationen!$A70="","",Stationen!$A70),"")</f>
        <v/>
      </c>
    </row>
    <row r="71">
      <c r="A71" s="14" t="n"/>
      <c r="B71" s="15" t="n"/>
      <c r="C71" s="15" t="n"/>
      <c r="D71" s="16" t="n"/>
      <c r="E71" s="14" t="n"/>
      <c r="F71" s="39" t="n"/>
      <c r="G71" s="39" t="n"/>
      <c r="H71" s="40">
        <f>IF($A71="","",IF($F71="","",IFERROR($F71+IF($G71="",0,$G71),"")))</f>
        <v/>
      </c>
      <c r="I71" s="5">
        <f>IF($A71="","",IF(COUNTIF($A$5:$A$104,$A71)&gt;1,"Doppelte ID",IF(OR($B71="",$C71="",$D71="",$E71="",$F71=""),"Eingabe fehlt",IF(AND(Parameter!$B$7&lt;&gt;"",$B71&lt;&gt;Parameter!$B$7),"Abweichendes Produkt","Vollständig"))))</f>
        <v/>
      </c>
      <c r="K71">
        <f>IFERROR(IF(Stationen!$A71="","",Stationen!$A71),"")</f>
        <v/>
      </c>
    </row>
    <row r="72">
      <c r="A72" s="14" t="n"/>
      <c r="B72" s="15" t="n"/>
      <c r="C72" s="15" t="n"/>
      <c r="D72" s="16" t="n"/>
      <c r="E72" s="14" t="n"/>
      <c r="F72" s="39" t="n"/>
      <c r="G72" s="39" t="n"/>
      <c r="H72" s="41">
        <f>IF($A72="","",IF($F72="","",IFERROR($F72+IF($G72="",0,$G72),"")))</f>
        <v/>
      </c>
      <c r="I72" s="7">
        <f>IF($A72="","",IF(COUNTIF($A$5:$A$104,$A72)&gt;1,"Doppelte ID",IF(OR($B72="",$C72="",$D72="",$E72="",$F72=""),"Eingabe fehlt",IF(AND(Parameter!$B$7&lt;&gt;"",$B72&lt;&gt;Parameter!$B$7),"Abweichendes Produkt","Vollständig"))))</f>
        <v/>
      </c>
      <c r="K72">
        <f>IFERROR(IF(Stationen!$A72="","",Stationen!$A72),"")</f>
        <v/>
      </c>
    </row>
    <row r="73">
      <c r="A73" s="14" t="n"/>
      <c r="B73" s="15" t="n"/>
      <c r="C73" s="15" t="n"/>
      <c r="D73" s="16" t="n"/>
      <c r="E73" s="14" t="n"/>
      <c r="F73" s="39" t="n"/>
      <c r="G73" s="39" t="n"/>
      <c r="H73" s="40">
        <f>IF($A73="","",IF($F73="","",IFERROR($F73+IF($G73="",0,$G73),"")))</f>
        <v/>
      </c>
      <c r="I73" s="5">
        <f>IF($A73="","",IF(COUNTIF($A$5:$A$104,$A73)&gt;1,"Doppelte ID",IF(OR($B73="",$C73="",$D73="",$E73="",$F73=""),"Eingabe fehlt",IF(AND(Parameter!$B$7&lt;&gt;"",$B73&lt;&gt;Parameter!$B$7),"Abweichendes Produkt","Vollständig"))))</f>
        <v/>
      </c>
      <c r="K73">
        <f>IFERROR(IF(Stationen!$A73="","",Stationen!$A73),"")</f>
        <v/>
      </c>
    </row>
    <row r="74">
      <c r="A74" s="14" t="n"/>
      <c r="B74" s="15" t="n"/>
      <c r="C74" s="15" t="n"/>
      <c r="D74" s="16" t="n"/>
      <c r="E74" s="14" t="n"/>
      <c r="F74" s="39" t="n"/>
      <c r="G74" s="39" t="n"/>
      <c r="H74" s="41">
        <f>IF($A74="","",IF($F74="","",IFERROR($F74+IF($G74="",0,$G74),"")))</f>
        <v/>
      </c>
      <c r="I74" s="7">
        <f>IF($A74="","",IF(COUNTIF($A$5:$A$104,$A74)&gt;1,"Doppelte ID",IF(OR($B74="",$C74="",$D74="",$E74="",$F74=""),"Eingabe fehlt",IF(AND(Parameter!$B$7&lt;&gt;"",$B74&lt;&gt;Parameter!$B$7),"Abweichendes Produkt","Vollständig"))))</f>
        <v/>
      </c>
      <c r="K74">
        <f>IFERROR(IF(Stationen!$A74="","",Stationen!$A74),"")</f>
        <v/>
      </c>
    </row>
    <row r="75">
      <c r="A75" s="14" t="n"/>
      <c r="B75" s="15" t="n"/>
      <c r="C75" s="15" t="n"/>
      <c r="D75" s="16" t="n"/>
      <c r="E75" s="14" t="n"/>
      <c r="F75" s="39" t="n"/>
      <c r="G75" s="39" t="n"/>
      <c r="H75" s="40">
        <f>IF($A75="","",IF($F75="","",IFERROR($F75+IF($G75="",0,$G75),"")))</f>
        <v/>
      </c>
      <c r="I75" s="5">
        <f>IF($A75="","",IF(COUNTIF($A$5:$A$104,$A75)&gt;1,"Doppelte ID",IF(OR($B75="",$C75="",$D75="",$E75="",$F75=""),"Eingabe fehlt",IF(AND(Parameter!$B$7&lt;&gt;"",$B75&lt;&gt;Parameter!$B$7),"Abweichendes Produkt","Vollständig"))))</f>
        <v/>
      </c>
      <c r="K75">
        <f>IFERROR(IF(Stationen!$A75="","",Stationen!$A75),"")</f>
        <v/>
      </c>
    </row>
    <row r="76">
      <c r="A76" s="14" t="n"/>
      <c r="B76" s="15" t="n"/>
      <c r="C76" s="15" t="n"/>
      <c r="D76" s="16" t="n"/>
      <c r="E76" s="14" t="n"/>
      <c r="F76" s="39" t="n"/>
      <c r="G76" s="39" t="n"/>
      <c r="H76" s="41">
        <f>IF($A76="","",IF($F76="","",IFERROR($F76+IF($G76="",0,$G76),"")))</f>
        <v/>
      </c>
      <c r="I76" s="7">
        <f>IF($A76="","",IF(COUNTIF($A$5:$A$104,$A76)&gt;1,"Doppelte ID",IF(OR($B76="",$C76="",$D76="",$E76="",$F76=""),"Eingabe fehlt",IF(AND(Parameter!$B$7&lt;&gt;"",$B76&lt;&gt;Parameter!$B$7),"Abweichendes Produkt","Vollständig"))))</f>
        <v/>
      </c>
      <c r="K76">
        <f>IFERROR(IF(Stationen!$A76="","",Stationen!$A76),"")</f>
        <v/>
      </c>
    </row>
    <row r="77">
      <c r="A77" s="14" t="n"/>
      <c r="B77" s="15" t="n"/>
      <c r="C77" s="15" t="n"/>
      <c r="D77" s="16" t="n"/>
      <c r="E77" s="14" t="n"/>
      <c r="F77" s="39" t="n"/>
      <c r="G77" s="39" t="n"/>
      <c r="H77" s="40">
        <f>IF($A77="","",IF($F77="","",IFERROR($F77+IF($G77="",0,$G77),"")))</f>
        <v/>
      </c>
      <c r="I77" s="5">
        <f>IF($A77="","",IF(COUNTIF($A$5:$A$104,$A77)&gt;1,"Doppelte ID",IF(OR($B77="",$C77="",$D77="",$E77="",$F77=""),"Eingabe fehlt",IF(AND(Parameter!$B$7&lt;&gt;"",$B77&lt;&gt;Parameter!$B$7),"Abweichendes Produkt","Vollständig"))))</f>
        <v/>
      </c>
      <c r="K77">
        <f>IFERROR(IF(Stationen!$A77="","",Stationen!$A77),"")</f>
        <v/>
      </c>
    </row>
    <row r="78">
      <c r="A78" s="14" t="n"/>
      <c r="B78" s="15" t="n"/>
      <c r="C78" s="15" t="n"/>
      <c r="D78" s="16" t="n"/>
      <c r="E78" s="14" t="n"/>
      <c r="F78" s="39" t="n"/>
      <c r="G78" s="39" t="n"/>
      <c r="H78" s="41">
        <f>IF($A78="","",IF($F78="","",IFERROR($F78+IF($G78="",0,$G78),"")))</f>
        <v/>
      </c>
      <c r="I78" s="7">
        <f>IF($A78="","",IF(COUNTIF($A$5:$A$104,$A78)&gt;1,"Doppelte ID",IF(OR($B78="",$C78="",$D78="",$E78="",$F78=""),"Eingabe fehlt",IF(AND(Parameter!$B$7&lt;&gt;"",$B78&lt;&gt;Parameter!$B$7),"Abweichendes Produkt","Vollständig"))))</f>
        <v/>
      </c>
      <c r="K78">
        <f>IFERROR(IF(Stationen!$A78="","",Stationen!$A78),"")</f>
        <v/>
      </c>
    </row>
    <row r="79">
      <c r="A79" s="14" t="n"/>
      <c r="B79" s="15" t="n"/>
      <c r="C79" s="15" t="n"/>
      <c r="D79" s="16" t="n"/>
      <c r="E79" s="14" t="n"/>
      <c r="F79" s="39" t="n"/>
      <c r="G79" s="39" t="n"/>
      <c r="H79" s="40">
        <f>IF($A79="","",IF($F79="","",IFERROR($F79+IF($G79="",0,$G79),"")))</f>
        <v/>
      </c>
      <c r="I79" s="5">
        <f>IF($A79="","",IF(COUNTIF($A$5:$A$104,$A79)&gt;1,"Doppelte ID",IF(OR($B79="",$C79="",$D79="",$E79="",$F79=""),"Eingabe fehlt",IF(AND(Parameter!$B$7&lt;&gt;"",$B79&lt;&gt;Parameter!$B$7),"Abweichendes Produkt","Vollständig"))))</f>
        <v/>
      </c>
      <c r="K79">
        <f>IFERROR(IF(Stationen!$A79="","",Stationen!$A79),"")</f>
        <v/>
      </c>
    </row>
    <row r="80">
      <c r="A80" s="14" t="n"/>
      <c r="B80" s="15" t="n"/>
      <c r="C80" s="15" t="n"/>
      <c r="D80" s="16" t="n"/>
      <c r="E80" s="14" t="n"/>
      <c r="F80" s="39" t="n"/>
      <c r="G80" s="39" t="n"/>
      <c r="H80" s="41">
        <f>IF($A80="","",IF($F80="","",IFERROR($F80+IF($G80="",0,$G80),"")))</f>
        <v/>
      </c>
      <c r="I80" s="7">
        <f>IF($A80="","",IF(COUNTIF($A$5:$A$104,$A80)&gt;1,"Doppelte ID",IF(OR($B80="",$C80="",$D80="",$E80="",$F80=""),"Eingabe fehlt",IF(AND(Parameter!$B$7&lt;&gt;"",$B80&lt;&gt;Parameter!$B$7),"Abweichendes Produkt","Vollständig"))))</f>
        <v/>
      </c>
      <c r="K80">
        <f>IFERROR(IF(Stationen!$A80="","",Stationen!$A80),"")</f>
        <v/>
      </c>
    </row>
    <row r="81">
      <c r="A81" s="14" t="n"/>
      <c r="B81" s="15" t="n"/>
      <c r="C81" s="15" t="n"/>
      <c r="D81" s="16" t="n"/>
      <c r="E81" s="14" t="n"/>
      <c r="F81" s="39" t="n"/>
      <c r="G81" s="39" t="n"/>
      <c r="H81" s="40">
        <f>IF($A81="","",IF($F81="","",IFERROR($F81+IF($G81="",0,$G81),"")))</f>
        <v/>
      </c>
      <c r="I81" s="5">
        <f>IF($A81="","",IF(COUNTIF($A$5:$A$104,$A81)&gt;1,"Doppelte ID",IF(OR($B81="",$C81="",$D81="",$E81="",$F81=""),"Eingabe fehlt",IF(AND(Parameter!$B$7&lt;&gt;"",$B81&lt;&gt;Parameter!$B$7),"Abweichendes Produkt","Vollständig"))))</f>
        <v/>
      </c>
      <c r="K81">
        <f>IFERROR(IF(Stationen!$A81="","",Stationen!$A81),"")</f>
        <v/>
      </c>
    </row>
    <row r="82">
      <c r="A82" s="14" t="n"/>
      <c r="B82" s="15" t="n"/>
      <c r="C82" s="15" t="n"/>
      <c r="D82" s="16" t="n"/>
      <c r="E82" s="14" t="n"/>
      <c r="F82" s="39" t="n"/>
      <c r="G82" s="39" t="n"/>
      <c r="H82" s="41">
        <f>IF($A82="","",IF($F82="","",IFERROR($F82+IF($G82="",0,$G82),"")))</f>
        <v/>
      </c>
      <c r="I82" s="7">
        <f>IF($A82="","",IF(COUNTIF($A$5:$A$104,$A82)&gt;1,"Doppelte ID",IF(OR($B82="",$C82="",$D82="",$E82="",$F82=""),"Eingabe fehlt",IF(AND(Parameter!$B$7&lt;&gt;"",$B82&lt;&gt;Parameter!$B$7),"Abweichendes Produkt","Vollständig"))))</f>
        <v/>
      </c>
      <c r="K82">
        <f>IFERROR(IF(Stationen!$A82="","",Stationen!$A82),"")</f>
        <v/>
      </c>
    </row>
    <row r="83">
      <c r="A83" s="14" t="n"/>
      <c r="B83" s="15" t="n"/>
      <c r="C83" s="15" t="n"/>
      <c r="D83" s="16" t="n"/>
      <c r="E83" s="14" t="n"/>
      <c r="F83" s="39" t="n"/>
      <c r="G83" s="39" t="n"/>
      <c r="H83" s="40">
        <f>IF($A83="","",IF($F83="","",IFERROR($F83+IF($G83="",0,$G83),"")))</f>
        <v/>
      </c>
      <c r="I83" s="5">
        <f>IF($A83="","",IF(COUNTIF($A$5:$A$104,$A83)&gt;1,"Doppelte ID",IF(OR($B83="",$C83="",$D83="",$E83="",$F83=""),"Eingabe fehlt",IF(AND(Parameter!$B$7&lt;&gt;"",$B83&lt;&gt;Parameter!$B$7),"Abweichendes Produkt","Vollständig"))))</f>
        <v/>
      </c>
      <c r="K83">
        <f>IFERROR(IF(Stationen!$A83="","",Stationen!$A83),"")</f>
        <v/>
      </c>
    </row>
    <row r="84">
      <c r="A84" s="14" t="n"/>
      <c r="B84" s="15" t="n"/>
      <c r="C84" s="15" t="n"/>
      <c r="D84" s="16" t="n"/>
      <c r="E84" s="14" t="n"/>
      <c r="F84" s="39" t="n"/>
      <c r="G84" s="39" t="n"/>
      <c r="H84" s="41">
        <f>IF($A84="","",IF($F84="","",IFERROR($F84+IF($G84="",0,$G84),"")))</f>
        <v/>
      </c>
      <c r="I84" s="7">
        <f>IF($A84="","",IF(COUNTIF($A$5:$A$104,$A84)&gt;1,"Doppelte ID",IF(OR($B84="",$C84="",$D84="",$E84="",$F84=""),"Eingabe fehlt",IF(AND(Parameter!$B$7&lt;&gt;"",$B84&lt;&gt;Parameter!$B$7),"Abweichendes Produkt","Vollständig"))))</f>
        <v/>
      </c>
      <c r="K84">
        <f>IFERROR(IF(Stationen!$A84="","",Stationen!$A84),"")</f>
        <v/>
      </c>
    </row>
    <row r="85">
      <c r="A85" s="14" t="n"/>
      <c r="B85" s="15" t="n"/>
      <c r="C85" s="15" t="n"/>
      <c r="D85" s="16" t="n"/>
      <c r="E85" s="14" t="n"/>
      <c r="F85" s="39" t="n"/>
      <c r="G85" s="39" t="n"/>
      <c r="H85" s="40">
        <f>IF($A85="","",IF($F85="","",IFERROR($F85+IF($G85="",0,$G85),"")))</f>
        <v/>
      </c>
      <c r="I85" s="5">
        <f>IF($A85="","",IF(COUNTIF($A$5:$A$104,$A85)&gt;1,"Doppelte ID",IF(OR($B85="",$C85="",$D85="",$E85="",$F85=""),"Eingabe fehlt",IF(AND(Parameter!$B$7&lt;&gt;"",$B85&lt;&gt;Parameter!$B$7),"Abweichendes Produkt","Vollständig"))))</f>
        <v/>
      </c>
      <c r="K85">
        <f>IFERROR(IF(Stationen!$A85="","",Stationen!$A85),"")</f>
        <v/>
      </c>
    </row>
    <row r="86">
      <c r="A86" s="14" t="n"/>
      <c r="B86" s="15" t="n"/>
      <c r="C86" s="15" t="n"/>
      <c r="D86" s="16" t="n"/>
      <c r="E86" s="14" t="n"/>
      <c r="F86" s="39" t="n"/>
      <c r="G86" s="39" t="n"/>
      <c r="H86" s="41">
        <f>IF($A86="","",IF($F86="","",IFERROR($F86+IF($G86="",0,$G86),"")))</f>
        <v/>
      </c>
      <c r="I86" s="7">
        <f>IF($A86="","",IF(COUNTIF($A$5:$A$104,$A86)&gt;1,"Doppelte ID",IF(OR($B86="",$C86="",$D86="",$E86="",$F86=""),"Eingabe fehlt",IF(AND(Parameter!$B$7&lt;&gt;"",$B86&lt;&gt;Parameter!$B$7),"Abweichendes Produkt","Vollständig"))))</f>
        <v/>
      </c>
      <c r="K86">
        <f>IFERROR(IF(Stationen!$A86="","",Stationen!$A86),"")</f>
        <v/>
      </c>
    </row>
    <row r="87">
      <c r="A87" s="14" t="n"/>
      <c r="B87" s="15" t="n"/>
      <c r="C87" s="15" t="n"/>
      <c r="D87" s="16" t="n"/>
      <c r="E87" s="14" t="n"/>
      <c r="F87" s="39" t="n"/>
      <c r="G87" s="39" t="n"/>
      <c r="H87" s="40">
        <f>IF($A87="","",IF($F87="","",IFERROR($F87+IF($G87="",0,$G87),"")))</f>
        <v/>
      </c>
      <c r="I87" s="5">
        <f>IF($A87="","",IF(COUNTIF($A$5:$A$104,$A87)&gt;1,"Doppelte ID",IF(OR($B87="",$C87="",$D87="",$E87="",$F87=""),"Eingabe fehlt",IF(AND(Parameter!$B$7&lt;&gt;"",$B87&lt;&gt;Parameter!$B$7),"Abweichendes Produkt","Vollständig"))))</f>
        <v/>
      </c>
      <c r="K87">
        <f>IFERROR(IF(Stationen!$A87="","",Stationen!$A87),"")</f>
        <v/>
      </c>
    </row>
    <row r="88">
      <c r="A88" s="14" t="n"/>
      <c r="B88" s="15" t="n"/>
      <c r="C88" s="15" t="n"/>
      <c r="D88" s="16" t="n"/>
      <c r="E88" s="14" t="n"/>
      <c r="F88" s="39" t="n"/>
      <c r="G88" s="39" t="n"/>
      <c r="H88" s="41">
        <f>IF($A88="","",IF($F88="","",IFERROR($F88+IF($G88="",0,$G88),"")))</f>
        <v/>
      </c>
      <c r="I88" s="7">
        <f>IF($A88="","",IF(COUNTIF($A$5:$A$104,$A88)&gt;1,"Doppelte ID",IF(OR($B88="",$C88="",$D88="",$E88="",$F88=""),"Eingabe fehlt",IF(AND(Parameter!$B$7&lt;&gt;"",$B88&lt;&gt;Parameter!$B$7),"Abweichendes Produkt","Vollständig"))))</f>
        <v/>
      </c>
      <c r="K88">
        <f>IFERROR(IF(Stationen!$A88="","",Stationen!$A88),"")</f>
        <v/>
      </c>
    </row>
    <row r="89">
      <c r="A89" s="14" t="n"/>
      <c r="B89" s="15" t="n"/>
      <c r="C89" s="15" t="n"/>
      <c r="D89" s="16" t="n"/>
      <c r="E89" s="14" t="n"/>
      <c r="F89" s="39" t="n"/>
      <c r="G89" s="39" t="n"/>
      <c r="H89" s="40">
        <f>IF($A89="","",IF($F89="","",IFERROR($F89+IF($G89="",0,$G89),"")))</f>
        <v/>
      </c>
      <c r="I89" s="5">
        <f>IF($A89="","",IF(COUNTIF($A$5:$A$104,$A89)&gt;1,"Doppelte ID",IF(OR($B89="",$C89="",$D89="",$E89="",$F89=""),"Eingabe fehlt",IF(AND(Parameter!$B$7&lt;&gt;"",$B89&lt;&gt;Parameter!$B$7),"Abweichendes Produkt","Vollständig"))))</f>
        <v/>
      </c>
      <c r="K89">
        <f>IFERROR(IF(Stationen!$A89="","",Stationen!$A89),"")</f>
        <v/>
      </c>
    </row>
    <row r="90">
      <c r="A90" s="14" t="n"/>
      <c r="B90" s="15" t="n"/>
      <c r="C90" s="15" t="n"/>
      <c r="D90" s="16" t="n"/>
      <c r="E90" s="14" t="n"/>
      <c r="F90" s="39" t="n"/>
      <c r="G90" s="39" t="n"/>
      <c r="H90" s="41">
        <f>IF($A90="","",IF($F90="","",IFERROR($F90+IF($G90="",0,$G90),"")))</f>
        <v/>
      </c>
      <c r="I90" s="7">
        <f>IF($A90="","",IF(COUNTIF($A$5:$A$104,$A90)&gt;1,"Doppelte ID",IF(OR($B90="",$C90="",$D90="",$E90="",$F90=""),"Eingabe fehlt",IF(AND(Parameter!$B$7&lt;&gt;"",$B90&lt;&gt;Parameter!$B$7),"Abweichendes Produkt","Vollständig"))))</f>
        <v/>
      </c>
      <c r="K90">
        <f>IFERROR(IF(Stationen!$A90="","",Stationen!$A90),"")</f>
        <v/>
      </c>
    </row>
    <row r="91">
      <c r="A91" s="14" t="n"/>
      <c r="B91" s="15" t="n"/>
      <c r="C91" s="15" t="n"/>
      <c r="D91" s="16" t="n"/>
      <c r="E91" s="14" t="n"/>
      <c r="F91" s="39" t="n"/>
      <c r="G91" s="39" t="n"/>
      <c r="H91" s="40">
        <f>IF($A91="","",IF($F91="","",IFERROR($F91+IF($G91="",0,$G91),"")))</f>
        <v/>
      </c>
      <c r="I91" s="5">
        <f>IF($A91="","",IF(COUNTIF($A$5:$A$104,$A91)&gt;1,"Doppelte ID",IF(OR($B91="",$C91="",$D91="",$E91="",$F91=""),"Eingabe fehlt",IF(AND(Parameter!$B$7&lt;&gt;"",$B91&lt;&gt;Parameter!$B$7),"Abweichendes Produkt","Vollständig"))))</f>
        <v/>
      </c>
      <c r="K91">
        <f>IFERROR(IF(Stationen!$A91="","",Stationen!$A91),"")</f>
        <v/>
      </c>
    </row>
    <row r="92">
      <c r="A92" s="14" t="n"/>
      <c r="B92" s="15" t="n"/>
      <c r="C92" s="15" t="n"/>
      <c r="D92" s="16" t="n"/>
      <c r="E92" s="14" t="n"/>
      <c r="F92" s="39" t="n"/>
      <c r="G92" s="39" t="n"/>
      <c r="H92" s="41">
        <f>IF($A92="","",IF($F92="","",IFERROR($F92+IF($G92="",0,$G92),"")))</f>
        <v/>
      </c>
      <c r="I92" s="7">
        <f>IF($A92="","",IF(COUNTIF($A$5:$A$104,$A92)&gt;1,"Doppelte ID",IF(OR($B92="",$C92="",$D92="",$E92="",$F92=""),"Eingabe fehlt",IF(AND(Parameter!$B$7&lt;&gt;"",$B92&lt;&gt;Parameter!$B$7),"Abweichendes Produkt","Vollständig"))))</f>
        <v/>
      </c>
      <c r="K92">
        <f>IFERROR(IF(Stationen!$A92="","",Stationen!$A92),"")</f>
        <v/>
      </c>
    </row>
    <row r="93">
      <c r="A93" s="14" t="n"/>
      <c r="B93" s="15" t="n"/>
      <c r="C93" s="15" t="n"/>
      <c r="D93" s="16" t="n"/>
      <c r="E93" s="14" t="n"/>
      <c r="F93" s="39" t="n"/>
      <c r="G93" s="39" t="n"/>
      <c r="H93" s="40">
        <f>IF($A93="","",IF($F93="","",IFERROR($F93+IF($G93="",0,$G93),"")))</f>
        <v/>
      </c>
      <c r="I93" s="5">
        <f>IF($A93="","",IF(COUNTIF($A$5:$A$104,$A93)&gt;1,"Doppelte ID",IF(OR($B93="",$C93="",$D93="",$E93="",$F93=""),"Eingabe fehlt",IF(AND(Parameter!$B$7&lt;&gt;"",$B93&lt;&gt;Parameter!$B$7),"Abweichendes Produkt","Vollständig"))))</f>
        <v/>
      </c>
      <c r="K93">
        <f>IFERROR(IF(Stationen!$A93="","",Stationen!$A93),"")</f>
        <v/>
      </c>
    </row>
    <row r="94">
      <c r="A94" s="14" t="n"/>
      <c r="B94" s="15" t="n"/>
      <c r="C94" s="15" t="n"/>
      <c r="D94" s="16" t="n"/>
      <c r="E94" s="14" t="n"/>
      <c r="F94" s="39" t="n"/>
      <c r="G94" s="39" t="n"/>
      <c r="H94" s="41">
        <f>IF($A94="","",IF($F94="","",IFERROR($F94+IF($G94="",0,$G94),"")))</f>
        <v/>
      </c>
      <c r="I94" s="7">
        <f>IF($A94="","",IF(COUNTIF($A$5:$A$104,$A94)&gt;1,"Doppelte ID",IF(OR($B94="",$C94="",$D94="",$E94="",$F94=""),"Eingabe fehlt",IF(AND(Parameter!$B$7&lt;&gt;"",$B94&lt;&gt;Parameter!$B$7),"Abweichendes Produkt","Vollständig"))))</f>
        <v/>
      </c>
      <c r="K94">
        <f>IFERROR(IF(Stationen!$A94="","",Stationen!$A94),"")</f>
        <v/>
      </c>
    </row>
    <row r="95">
      <c r="A95" s="14" t="n"/>
      <c r="B95" s="15" t="n"/>
      <c r="C95" s="15" t="n"/>
      <c r="D95" s="16" t="n"/>
      <c r="E95" s="14" t="n"/>
      <c r="F95" s="39" t="n"/>
      <c r="G95" s="39" t="n"/>
      <c r="H95" s="40">
        <f>IF($A95="","",IF($F95="","",IFERROR($F95+IF($G95="",0,$G95),"")))</f>
        <v/>
      </c>
      <c r="I95" s="5">
        <f>IF($A95="","",IF(COUNTIF($A$5:$A$104,$A95)&gt;1,"Doppelte ID",IF(OR($B95="",$C95="",$D95="",$E95="",$F95=""),"Eingabe fehlt",IF(AND(Parameter!$B$7&lt;&gt;"",$B95&lt;&gt;Parameter!$B$7),"Abweichendes Produkt","Vollständig"))))</f>
        <v/>
      </c>
      <c r="K95">
        <f>IFERROR(IF(Stationen!$A95="","",Stationen!$A95),"")</f>
        <v/>
      </c>
    </row>
    <row r="96">
      <c r="A96" s="14" t="n"/>
      <c r="B96" s="15" t="n"/>
      <c r="C96" s="15" t="n"/>
      <c r="D96" s="16" t="n"/>
      <c r="E96" s="14" t="n"/>
      <c r="F96" s="39" t="n"/>
      <c r="G96" s="39" t="n"/>
      <c r="H96" s="41">
        <f>IF($A96="","",IF($F96="","",IFERROR($F96+IF($G96="",0,$G96),"")))</f>
        <v/>
      </c>
      <c r="I96" s="7">
        <f>IF($A96="","",IF(COUNTIF($A$5:$A$104,$A96)&gt;1,"Doppelte ID",IF(OR($B96="",$C96="",$D96="",$E96="",$F96=""),"Eingabe fehlt",IF(AND(Parameter!$B$7&lt;&gt;"",$B96&lt;&gt;Parameter!$B$7),"Abweichendes Produkt","Vollständig"))))</f>
        <v/>
      </c>
      <c r="K96">
        <f>IFERROR(IF(Stationen!$A96="","",Stationen!$A96),"")</f>
        <v/>
      </c>
    </row>
    <row r="97">
      <c r="A97" s="14" t="n"/>
      <c r="B97" s="15" t="n"/>
      <c r="C97" s="15" t="n"/>
      <c r="D97" s="16" t="n"/>
      <c r="E97" s="14" t="n"/>
      <c r="F97" s="39" t="n"/>
      <c r="G97" s="39" t="n"/>
      <c r="H97" s="40">
        <f>IF($A97="","",IF($F97="","",IFERROR($F97+IF($G97="",0,$G97),"")))</f>
        <v/>
      </c>
      <c r="I97" s="5">
        <f>IF($A97="","",IF(COUNTIF($A$5:$A$104,$A97)&gt;1,"Doppelte ID",IF(OR($B97="",$C97="",$D97="",$E97="",$F97=""),"Eingabe fehlt",IF(AND(Parameter!$B$7&lt;&gt;"",$B97&lt;&gt;Parameter!$B$7),"Abweichendes Produkt","Vollständig"))))</f>
        <v/>
      </c>
      <c r="K97">
        <f>IFERROR(IF(Stationen!$A97="","",Stationen!$A97),"")</f>
        <v/>
      </c>
    </row>
    <row r="98">
      <c r="A98" s="14" t="n"/>
      <c r="B98" s="15" t="n"/>
      <c r="C98" s="15" t="n"/>
      <c r="D98" s="16" t="n"/>
      <c r="E98" s="14" t="n"/>
      <c r="F98" s="39" t="n"/>
      <c r="G98" s="39" t="n"/>
      <c r="H98" s="41">
        <f>IF($A98="","",IF($F98="","",IFERROR($F98+IF($G98="",0,$G98),"")))</f>
        <v/>
      </c>
      <c r="I98" s="7">
        <f>IF($A98="","",IF(COUNTIF($A$5:$A$104,$A98)&gt;1,"Doppelte ID",IF(OR($B98="",$C98="",$D98="",$E98="",$F98=""),"Eingabe fehlt",IF(AND(Parameter!$B$7&lt;&gt;"",$B98&lt;&gt;Parameter!$B$7),"Abweichendes Produkt","Vollständig"))))</f>
        <v/>
      </c>
      <c r="K98">
        <f>IFERROR(IF(Stationen!$A98="","",Stationen!$A98),"")</f>
        <v/>
      </c>
    </row>
    <row r="99">
      <c r="A99" s="14" t="n"/>
      <c r="B99" s="15" t="n"/>
      <c r="C99" s="15" t="n"/>
      <c r="D99" s="16" t="n"/>
      <c r="E99" s="14" t="n"/>
      <c r="F99" s="39" t="n"/>
      <c r="G99" s="39" t="n"/>
      <c r="H99" s="40">
        <f>IF($A99="","",IF($F99="","",IFERROR($F99+IF($G99="",0,$G99),"")))</f>
        <v/>
      </c>
      <c r="I99" s="5">
        <f>IF($A99="","",IF(COUNTIF($A$5:$A$104,$A99)&gt;1,"Doppelte ID",IF(OR($B99="",$C99="",$D99="",$E99="",$F99=""),"Eingabe fehlt",IF(AND(Parameter!$B$7&lt;&gt;"",$B99&lt;&gt;Parameter!$B$7),"Abweichendes Produkt","Vollständig"))))</f>
        <v/>
      </c>
      <c r="K99">
        <f>IFERROR(IF(Stationen!$A99="","",Stationen!$A99),"")</f>
        <v/>
      </c>
    </row>
    <row r="100">
      <c r="A100" s="14" t="n"/>
      <c r="B100" s="15" t="n"/>
      <c r="C100" s="15" t="n"/>
      <c r="D100" s="16" t="n"/>
      <c r="E100" s="14" t="n"/>
      <c r="F100" s="39" t="n"/>
      <c r="G100" s="39" t="n"/>
      <c r="H100" s="41">
        <f>IF($A100="","",IF($F100="","",IFERROR($F100+IF($G100="",0,$G100),"")))</f>
        <v/>
      </c>
      <c r="I100" s="7">
        <f>IF($A100="","",IF(COUNTIF($A$5:$A$104,$A100)&gt;1,"Doppelte ID",IF(OR($B100="",$C100="",$D100="",$E100="",$F100=""),"Eingabe fehlt",IF(AND(Parameter!$B$7&lt;&gt;"",$B100&lt;&gt;Parameter!$B$7),"Abweichendes Produkt","Vollständig"))))</f>
        <v/>
      </c>
      <c r="K100">
        <f>IFERROR(IF(Stationen!$A100="","",Stationen!$A100),"")</f>
        <v/>
      </c>
    </row>
    <row r="101">
      <c r="A101" s="14" t="n"/>
      <c r="B101" s="15" t="n"/>
      <c r="C101" s="15" t="n"/>
      <c r="D101" s="16" t="n"/>
      <c r="E101" s="14" t="n"/>
      <c r="F101" s="39" t="n"/>
      <c r="G101" s="39" t="n"/>
      <c r="H101" s="40">
        <f>IF($A101="","",IF($F101="","",IFERROR($F101+IF($G101="",0,$G101),"")))</f>
        <v/>
      </c>
      <c r="I101" s="5">
        <f>IF($A101="","",IF(COUNTIF($A$5:$A$104,$A101)&gt;1,"Doppelte ID",IF(OR($B101="",$C101="",$D101="",$E101="",$F101=""),"Eingabe fehlt",IF(AND(Parameter!$B$7&lt;&gt;"",$B101&lt;&gt;Parameter!$B$7),"Abweichendes Produkt","Vollständig"))))</f>
        <v/>
      </c>
      <c r="K101">
        <f>IFERROR(IF(Stationen!$A101="","",Stationen!$A101),"")</f>
        <v/>
      </c>
    </row>
    <row r="102">
      <c r="A102" s="14" t="n"/>
      <c r="B102" s="15" t="n"/>
      <c r="C102" s="15" t="n"/>
      <c r="D102" s="16" t="n"/>
      <c r="E102" s="14" t="n"/>
      <c r="F102" s="39" t="n"/>
      <c r="G102" s="39" t="n"/>
      <c r="H102" s="41">
        <f>IF($A102="","",IF($F102="","",IFERROR($F102+IF($G102="",0,$G102),"")))</f>
        <v/>
      </c>
      <c r="I102" s="7">
        <f>IF($A102="","",IF(COUNTIF($A$5:$A$104,$A102)&gt;1,"Doppelte ID",IF(OR($B102="",$C102="",$D102="",$E102="",$F102=""),"Eingabe fehlt",IF(AND(Parameter!$B$7&lt;&gt;"",$B102&lt;&gt;Parameter!$B$7),"Abweichendes Produkt","Vollständig"))))</f>
        <v/>
      </c>
      <c r="K102">
        <f>IFERROR(IF(Stationen!$A102="","",Stationen!$A102),"")</f>
        <v/>
      </c>
    </row>
    <row r="103">
      <c r="A103" s="14" t="n"/>
      <c r="B103" s="15" t="n"/>
      <c r="C103" s="15" t="n"/>
      <c r="D103" s="16" t="n"/>
      <c r="E103" s="14" t="n"/>
      <c r="F103" s="39" t="n"/>
      <c r="G103" s="39" t="n"/>
      <c r="H103" s="40">
        <f>IF($A103="","",IF($F103="","",IFERROR($F103+IF($G103="",0,$G103),"")))</f>
        <v/>
      </c>
      <c r="I103" s="5">
        <f>IF($A103="","",IF(COUNTIF($A$5:$A$104,$A103)&gt;1,"Doppelte ID",IF(OR($B103="",$C103="",$D103="",$E103="",$F103=""),"Eingabe fehlt",IF(AND(Parameter!$B$7&lt;&gt;"",$B103&lt;&gt;Parameter!$B$7),"Abweichendes Produkt","Vollständig"))))</f>
        <v/>
      </c>
      <c r="K103">
        <f>IFERROR(IF(Stationen!$A103="","",Stationen!$A103),"")</f>
        <v/>
      </c>
    </row>
    <row r="104">
      <c r="A104" s="14" t="n"/>
      <c r="B104" s="15" t="n"/>
      <c r="C104" s="15" t="n"/>
      <c r="D104" s="16" t="n"/>
      <c r="E104" s="14" t="n"/>
      <c r="F104" s="39" t="n"/>
      <c r="G104" s="39" t="n"/>
      <c r="H104" s="41">
        <f>IF($A104="","",IF($F104="","",IFERROR($F104+IF($G104="",0,$G104),"")))</f>
        <v/>
      </c>
      <c r="I104" s="7">
        <f>IF($A104="","",IF(COUNTIF($A$5:$A$104,$A104)&gt;1,"Doppelte ID",IF(OR($B104="",$C104="",$D104="",$E104="",$F104=""),"Eingabe fehlt",IF(AND(Parameter!$B$7&lt;&gt;"",$B104&lt;&gt;Parameter!$B$7),"Abweichendes Produkt","Vollständig"))))</f>
        <v/>
      </c>
      <c r="K104">
        <f>IFERROR(IF(Stationen!$A104="","",Stationen!$A104),"")</f>
        <v/>
      </c>
    </row>
  </sheetData>
  <autoFilter ref="A4:I104"/>
  <mergeCells count="1">
    <mergeCell ref="A1:I1"/>
  </mergeCells>
  <conditionalFormatting sqref="A5:A104">
    <cfRule type="expression" priority="1" dxfId="0">
      <formula>AND($A5&lt;&gt;"",COUNTIF($A$5:$A$104,$A5)&gt;1)</formula>
    </cfRule>
  </conditionalFormatting>
  <conditionalFormatting sqref="I5:I104">
    <cfRule type="expression" priority="2" dxfId="0">
      <formula>OR($I5="Doppelte ID",$I5="Eingabe fehlt",$I5="Abweichendes Produkt")</formula>
    </cfRule>
    <cfRule type="expression" priority="3" dxfId="1">
      <formula>$I5="Vollständig"</formula>
    </cfRule>
  </conditionalFormatting>
  <dataValidations count="5">
    <dataValidation sqref="B5:B104" showDropDown="0" showInputMessage="1" showErrorMessage="1" allowBlank="0" errorTitle="Produkt prüfen" error="Der Wert steht nicht in der Produktliste. Die Eingabe kann dennoch übernommen werden." promptTitle="Produkt" prompt="Planprodukt aus der stabilen Auswahlliste wählen." type="list" errorStyle="warning">
      <formula1>=$L$5:$L$7</formula1>
    </dataValidation>
    <dataValidation sqref="D5:D104" showDropDown="0" showInputMessage="1" showErrorMessage="1" allowBlank="0" errorTitle="Reihenfolge prüfen" error="Erwartet wird eine ganze Zahl zwischen 1 und 9999." promptTitle="Reihenfolge" prompt="Ganze Zahl für die vorgesehene Ablaufreihenfolge." type="whole" errorStyle="warning" operator="between">
      <formula1>1</formula1>
      <formula2>9999</formula2>
    </dataValidation>
    <dataValidation sqref="E5:E104" showDropDown="0" showInputMessage="1" showErrorMessage="1" allowBlank="0" errorTitle="Station prüfen" error="Die Stationskennung steht nicht in der vorbereiteten Stationsliste." promptTitle="Stationszuordnung" prompt="Eine in Stationen gepflegte Kennung auswählen." type="list" errorStyle="warning">
      <formula1>=$K$5:$K$104</formula1>
    </dataValidation>
    <dataValidation sqref="F5:F104" showDropDown="0" showInputMessage="1" showErrorMessage="1" allowBlank="0" errorTitle="Zeitwert prüfen" error="Plausibilitätsbereich: 0,1 bis 3.600 Sekunden je Stück." promptTitle="Bearbeitungszeit" prompt="Positiven Zeitwert in Sekunden je Stück eintragen." type="decimal" errorStyle="warning" operator="between">
      <formula1>0.1</formula1>
      <formula2>3600</formula2>
    </dataValidation>
    <dataValidation sqref="G5:G104" showDropDown="0" showInputMessage="1" showErrorMessage="1" allowBlank="0" errorTitle="Rüstanteil prüfen" error="Plausibilitätsbereich: 0 bis 3.600 Sekunden je Stück." promptTitle="Rüstanteil" prompt="Optionaler, auf ein Stück umgelegter Anteil; leer wird wie 0 behandelt." type="decimal" errorStyle="warning" operator="between">
      <formula1>0</formula1>
      <formula2>3600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97A62"/>
    <outlinePr summaryBelow="1" summaryRight="1"/>
    <pageSetUpPr/>
  </sheetPr>
  <dimension ref="A1:I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15" customWidth="1" min="3" max="3"/>
    <col width="20" customWidth="1" min="4" max="4"/>
    <col width="21" customWidth="1" min="5" max="5"/>
    <col width="19" customWidth="1" min="6" max="6"/>
    <col width="15" customWidth="1" min="7" max="7"/>
    <col width="17" customWidth="1" min="8" max="8"/>
    <col width="20" customWidth="1" min="9" max="9"/>
  </cols>
  <sheetData>
    <row r="1" ht="28" customHeight="1">
      <c r="A1" s="1" t="inlineStr">
        <is>
          <t>Stationen – Kapazität und Auslastung</t>
        </is>
      </c>
      <c r="B1" s="34" t="n"/>
      <c r="C1" s="34" t="n"/>
      <c r="D1" s="34" t="n"/>
      <c r="E1" s="34" t="n"/>
      <c r="F1" s="34" t="n"/>
      <c r="G1" s="34" t="n"/>
      <c r="H1" s="34" t="n"/>
      <c r="I1" s="35" t="n"/>
    </row>
    <row r="2" ht="62" customHeight="1">
      <c r="A2" s="2" t="inlineStr">
        <is>
          <t>Zweck</t>
        </is>
      </c>
      <c r="B2" s="3" t="inlineStr">
        <is>
          <t>Stellt die verfügbare Stationskapazität den zugeordneten Arbeitsinhalten gegenüber.</t>
        </is>
      </c>
      <c r="D2" s="2" t="inlineStr">
        <is>
          <t>Datenquelle</t>
        </is>
      </c>
      <c r="E2" s="3" t="inlineStr">
        <is>
          <t>Manuelle Stationsangaben sowie summierte Zeiten aus Arbeitsinhalte.</t>
        </is>
      </c>
      <c r="G2" s="2" t="inlineStr">
        <is>
          <t>Sichtbares Ergebnis</t>
        </is>
      </c>
      <c r="H2" s="3" t="inlineStr">
        <is>
          <t>Restkapazität, Auslastung, Vorgangsanzahl und Status relativ zu den Eingabegrenzen.</t>
        </is>
      </c>
    </row>
    <row r="3"/>
    <row r="4" ht="34" customHeight="1">
      <c r="A4" s="2" t="inlineStr">
        <is>
          <t>Station</t>
        </is>
      </c>
      <c r="B4" s="2" t="inlineStr">
        <is>
          <t>Anlage oder Bereich</t>
        </is>
      </c>
      <c r="C4" s="2" t="inlineStr">
        <is>
          <t>Parallelplätze</t>
        </is>
      </c>
      <c r="D4" s="2" t="inlineStr">
        <is>
          <t>Kapazität je Takt (s)</t>
        </is>
      </c>
      <c r="E4" s="2" t="inlineStr">
        <is>
          <t>Zugeordnete Zeit (s)</t>
        </is>
      </c>
      <c r="F4" s="2" t="inlineStr">
        <is>
          <t>Restkapazität (s)</t>
        </is>
      </c>
      <c r="G4" s="2" t="inlineStr">
        <is>
          <t>Auslastung</t>
        </is>
      </c>
      <c r="H4" s="2" t="inlineStr">
        <is>
          <t>Anzahl Vorgänge</t>
        </is>
      </c>
      <c r="I4" s="2" t="inlineStr">
        <is>
          <t>Status</t>
        </is>
      </c>
    </row>
    <row r="5">
      <c r="A5" s="14" t="inlineStr">
        <is>
          <t>S-01</t>
        </is>
      </c>
      <c r="B5" s="15" t="inlineStr">
        <is>
          <t>Fiktive Montagezelle F-01</t>
        </is>
      </c>
      <c r="C5" s="16" t="n">
        <v>1</v>
      </c>
      <c r="D5" s="40">
        <f>IF(OR($A5="",Parameter!$B$17="",$C5=""),"",IFERROR(Parameter!$B$17*$C5,""))</f>
        <v/>
      </c>
      <c r="E5" s="40">
        <f>IF($A5="","",IFERROR(SUMIF(Arbeitsinhalte!$E$5:$E$104,$A5,Arbeitsinhalte!$H$5:$H$104),""))</f>
        <v/>
      </c>
      <c r="F5" s="40">
        <f>IFERROR(IF(OR($D5="",$E5=""),"",$D5-$E5),"")</f>
        <v/>
      </c>
      <c r="G5" s="42">
        <f>IFERROR(IF(OR($D5="",$E5=""),"",$E5/$D5),"")</f>
        <v/>
      </c>
      <c r="H5" s="21">
        <f>IF($A5="","",IFERROR(COUNTIF(Arbeitsinhalte!$E$5:$E$104,$A5),""))</f>
        <v/>
      </c>
      <c r="I5" s="5">
        <f>IF($A5="","",IF(OR($B5="",$C5=""),"Eingabe fehlt",IF(COUNTIF($A$5:$A$104,$A5)&gt;1,"Duplikat",IF($H5=0,"Ohne Vorgang",IF($G5="","Takt fehlt",IF($G5&gt;Parameter!$B$13,"Überlast",IF($G5&gt;=Parameter!$B$12,"Beobachten","Im Ziel")))))))</f>
        <v/>
      </c>
    </row>
    <row r="6">
      <c r="A6" s="14" t="inlineStr">
        <is>
          <t>S-02</t>
        </is>
      </c>
      <c r="B6" s="15" t="inlineStr">
        <is>
          <t>Fiktiver Fügeplatz F-02</t>
        </is>
      </c>
      <c r="C6" s="16" t="n">
        <v>1</v>
      </c>
      <c r="D6" s="41">
        <f>IF(OR($A6="",Parameter!$B$17="",$C6=""),"",IFERROR(Parameter!$B$17*$C6,""))</f>
        <v/>
      </c>
      <c r="E6" s="41">
        <f>IF($A6="","",IFERROR(SUMIF(Arbeitsinhalte!$E$5:$E$104,$A6,Arbeitsinhalte!$H$5:$H$104),""))</f>
        <v/>
      </c>
      <c r="F6" s="41">
        <f>IFERROR(IF(OR($D6="",$E6=""),"",$D6-$E6),"")</f>
        <v/>
      </c>
      <c r="G6" s="43">
        <f>IFERROR(IF(OR($D6="",$E6=""),"",$E6/$D6),"")</f>
        <v/>
      </c>
      <c r="H6" s="23">
        <f>IF($A6="","",IFERROR(COUNTIF(Arbeitsinhalte!$E$5:$E$104,$A6),""))</f>
        <v/>
      </c>
      <c r="I6" s="7">
        <f>IF($A6="","",IF(OR($B6="",$C6=""),"Eingabe fehlt",IF(COUNTIF($A$5:$A$104,$A6)&gt;1,"Duplikat",IF($H6=0,"Ohne Vorgang",IF($G6="","Takt fehlt",IF($G6&gt;Parameter!$B$13,"Überlast",IF($G6&gt;=Parameter!$B$12,"Beobachten","Im Ziel")))))))</f>
        <v/>
      </c>
    </row>
    <row r="7">
      <c r="A7" s="14" t="inlineStr">
        <is>
          <t>S-03</t>
        </is>
      </c>
      <c r="B7" s="15" t="inlineStr">
        <is>
          <t>Fiktiver Schraubplatz F-03</t>
        </is>
      </c>
      <c r="C7" s="16" t="n">
        <v>1</v>
      </c>
      <c r="D7" s="40">
        <f>IF(OR($A7="",Parameter!$B$17="",$C7=""),"",IFERROR(Parameter!$B$17*$C7,""))</f>
        <v/>
      </c>
      <c r="E7" s="40">
        <f>IF($A7="","",IFERROR(SUMIF(Arbeitsinhalte!$E$5:$E$104,$A7,Arbeitsinhalte!$H$5:$H$104),""))</f>
        <v/>
      </c>
      <c r="F7" s="40">
        <f>IFERROR(IF(OR($D7="",$E7=""),"",$D7-$E7),"")</f>
        <v/>
      </c>
      <c r="G7" s="42">
        <f>IFERROR(IF(OR($D7="",$E7=""),"",$E7/$D7),"")</f>
        <v/>
      </c>
      <c r="H7" s="21">
        <f>IF($A7="","",IFERROR(COUNTIF(Arbeitsinhalte!$E$5:$E$104,$A7),""))</f>
        <v/>
      </c>
      <c r="I7" s="5">
        <f>IF($A7="","",IF(OR($B7="",$C7=""),"Eingabe fehlt",IF(COUNTIF($A$5:$A$104,$A7)&gt;1,"Duplikat",IF($H7=0,"Ohne Vorgang",IF($G7="","Takt fehlt",IF($G7&gt;Parameter!$B$13,"Überlast",IF($G7&gt;=Parameter!$B$12,"Beobachten","Im Ziel")))))))</f>
        <v/>
      </c>
    </row>
    <row r="8">
      <c r="A8" s="14" t="inlineStr">
        <is>
          <t>S-04</t>
        </is>
      </c>
      <c r="B8" s="15" t="inlineStr">
        <is>
          <t>Fiktiver Prüfplatz F-04</t>
        </is>
      </c>
      <c r="C8" s="16" t="n">
        <v>1</v>
      </c>
      <c r="D8" s="41">
        <f>IF(OR($A8="",Parameter!$B$17="",$C8=""),"",IFERROR(Parameter!$B$17*$C8,""))</f>
        <v/>
      </c>
      <c r="E8" s="41">
        <f>IF($A8="","",IFERROR(SUMIF(Arbeitsinhalte!$E$5:$E$104,$A8,Arbeitsinhalte!$H$5:$H$104),""))</f>
        <v/>
      </c>
      <c r="F8" s="41">
        <f>IFERROR(IF(OR($D8="",$E8=""),"",$D8-$E8),"")</f>
        <v/>
      </c>
      <c r="G8" s="43">
        <f>IFERROR(IF(OR($D8="",$E8=""),"",$E8/$D8),"")</f>
        <v/>
      </c>
      <c r="H8" s="23">
        <f>IF($A8="","",IFERROR(COUNTIF(Arbeitsinhalte!$E$5:$E$104,$A8),""))</f>
        <v/>
      </c>
      <c r="I8" s="7">
        <f>IF($A8="","",IF(OR($B8="",$C8=""),"Eingabe fehlt",IF(COUNTIF($A$5:$A$104,$A8)&gt;1,"Duplikat",IF($H8=0,"Ohne Vorgang",IF($G8="","Takt fehlt",IF($G8&gt;Parameter!$B$13,"Überlast",IF($G8&gt;=Parameter!$B$12,"Beobachten","Im Ziel")))))))</f>
        <v/>
      </c>
    </row>
    <row r="9">
      <c r="A9" s="14" t="n"/>
      <c r="B9" s="15" t="n"/>
      <c r="C9" s="16" t="n"/>
      <c r="D9" s="40">
        <f>IF(OR($A9="",Parameter!$B$17="",$C9=""),"",IFERROR(Parameter!$B$17*$C9,""))</f>
        <v/>
      </c>
      <c r="E9" s="40">
        <f>IF($A9="","",IFERROR(SUMIF(Arbeitsinhalte!$E$5:$E$104,$A9,Arbeitsinhalte!$H$5:$H$104),""))</f>
        <v/>
      </c>
      <c r="F9" s="40">
        <f>IFERROR(IF(OR($D9="",$E9=""),"",$D9-$E9),"")</f>
        <v/>
      </c>
      <c r="G9" s="42">
        <f>IFERROR(IF(OR($D9="",$E9=""),"",$E9/$D9),"")</f>
        <v/>
      </c>
      <c r="H9" s="21">
        <f>IF($A9="","",IFERROR(COUNTIF(Arbeitsinhalte!$E$5:$E$104,$A9),""))</f>
        <v/>
      </c>
      <c r="I9" s="5">
        <f>IF($A9="","",IF(OR($B9="",$C9=""),"Eingabe fehlt",IF(COUNTIF($A$5:$A$104,$A9)&gt;1,"Duplikat",IF($H9=0,"Ohne Vorgang",IF($G9="","Takt fehlt",IF($G9&gt;Parameter!$B$13,"Überlast",IF($G9&gt;=Parameter!$B$12,"Beobachten","Im Ziel")))))))</f>
        <v/>
      </c>
    </row>
    <row r="10">
      <c r="A10" s="14" t="n"/>
      <c r="B10" s="15" t="n"/>
      <c r="C10" s="16" t="n"/>
      <c r="D10" s="41">
        <f>IF(OR($A10="",Parameter!$B$17="",$C10=""),"",IFERROR(Parameter!$B$17*$C10,""))</f>
        <v/>
      </c>
      <c r="E10" s="41">
        <f>IF($A10="","",IFERROR(SUMIF(Arbeitsinhalte!$E$5:$E$104,$A10,Arbeitsinhalte!$H$5:$H$104),""))</f>
        <v/>
      </c>
      <c r="F10" s="41">
        <f>IFERROR(IF(OR($D10="",$E10=""),"",$D10-$E10),"")</f>
        <v/>
      </c>
      <c r="G10" s="43">
        <f>IFERROR(IF(OR($D10="",$E10=""),"",$E10/$D10),"")</f>
        <v/>
      </c>
      <c r="H10" s="23">
        <f>IF($A10="","",IFERROR(COUNTIF(Arbeitsinhalte!$E$5:$E$104,$A10),""))</f>
        <v/>
      </c>
      <c r="I10" s="7">
        <f>IF($A10="","",IF(OR($B10="",$C10=""),"Eingabe fehlt",IF(COUNTIF($A$5:$A$104,$A10)&gt;1,"Duplikat",IF($H10=0,"Ohne Vorgang",IF($G10="","Takt fehlt",IF($G10&gt;Parameter!$B$13,"Überlast",IF($G10&gt;=Parameter!$B$12,"Beobachten","Im Ziel")))))))</f>
        <v/>
      </c>
    </row>
    <row r="11">
      <c r="A11" s="14" t="n"/>
      <c r="B11" s="15" t="n"/>
      <c r="C11" s="16" t="n"/>
      <c r="D11" s="40">
        <f>IF(OR($A11="",Parameter!$B$17="",$C11=""),"",IFERROR(Parameter!$B$17*$C11,""))</f>
        <v/>
      </c>
      <c r="E11" s="40">
        <f>IF($A11="","",IFERROR(SUMIF(Arbeitsinhalte!$E$5:$E$104,$A11,Arbeitsinhalte!$H$5:$H$104),""))</f>
        <v/>
      </c>
      <c r="F11" s="40">
        <f>IFERROR(IF(OR($D11="",$E11=""),"",$D11-$E11),"")</f>
        <v/>
      </c>
      <c r="G11" s="42">
        <f>IFERROR(IF(OR($D11="",$E11=""),"",$E11/$D11),"")</f>
        <v/>
      </c>
      <c r="H11" s="21">
        <f>IF($A11="","",IFERROR(COUNTIF(Arbeitsinhalte!$E$5:$E$104,$A11),""))</f>
        <v/>
      </c>
      <c r="I11" s="5">
        <f>IF($A11="","",IF(OR($B11="",$C11=""),"Eingabe fehlt",IF(COUNTIF($A$5:$A$104,$A11)&gt;1,"Duplikat",IF($H11=0,"Ohne Vorgang",IF($G11="","Takt fehlt",IF($G11&gt;Parameter!$B$13,"Überlast",IF($G11&gt;=Parameter!$B$12,"Beobachten","Im Ziel")))))))</f>
        <v/>
      </c>
    </row>
    <row r="12">
      <c r="A12" s="14" t="n"/>
      <c r="B12" s="15" t="n"/>
      <c r="C12" s="16" t="n"/>
      <c r="D12" s="41">
        <f>IF(OR($A12="",Parameter!$B$17="",$C12=""),"",IFERROR(Parameter!$B$17*$C12,""))</f>
        <v/>
      </c>
      <c r="E12" s="41">
        <f>IF($A12="","",IFERROR(SUMIF(Arbeitsinhalte!$E$5:$E$104,$A12,Arbeitsinhalte!$H$5:$H$104),""))</f>
        <v/>
      </c>
      <c r="F12" s="41">
        <f>IFERROR(IF(OR($D12="",$E12=""),"",$D12-$E12),"")</f>
        <v/>
      </c>
      <c r="G12" s="43">
        <f>IFERROR(IF(OR($D12="",$E12=""),"",$E12/$D12),"")</f>
        <v/>
      </c>
      <c r="H12" s="23">
        <f>IF($A12="","",IFERROR(COUNTIF(Arbeitsinhalte!$E$5:$E$104,$A12),""))</f>
        <v/>
      </c>
      <c r="I12" s="7">
        <f>IF($A12="","",IF(OR($B12="",$C12=""),"Eingabe fehlt",IF(COUNTIF($A$5:$A$104,$A12)&gt;1,"Duplikat",IF($H12=0,"Ohne Vorgang",IF($G12="","Takt fehlt",IF($G12&gt;Parameter!$B$13,"Überlast",IF($G12&gt;=Parameter!$B$12,"Beobachten","Im Ziel")))))))</f>
        <v/>
      </c>
    </row>
    <row r="13">
      <c r="A13" s="14" t="n"/>
      <c r="B13" s="15" t="n"/>
      <c r="C13" s="16" t="n"/>
      <c r="D13" s="40">
        <f>IF(OR($A13="",Parameter!$B$17="",$C13=""),"",IFERROR(Parameter!$B$17*$C13,""))</f>
        <v/>
      </c>
      <c r="E13" s="40">
        <f>IF($A13="","",IFERROR(SUMIF(Arbeitsinhalte!$E$5:$E$104,$A13,Arbeitsinhalte!$H$5:$H$104),""))</f>
        <v/>
      </c>
      <c r="F13" s="40">
        <f>IFERROR(IF(OR($D13="",$E13=""),"",$D13-$E13),"")</f>
        <v/>
      </c>
      <c r="G13" s="42">
        <f>IFERROR(IF(OR($D13="",$E13=""),"",$E13/$D13),"")</f>
        <v/>
      </c>
      <c r="H13" s="21">
        <f>IF($A13="","",IFERROR(COUNTIF(Arbeitsinhalte!$E$5:$E$104,$A13),""))</f>
        <v/>
      </c>
      <c r="I13" s="5">
        <f>IF($A13="","",IF(OR($B13="",$C13=""),"Eingabe fehlt",IF(COUNTIF($A$5:$A$104,$A13)&gt;1,"Duplikat",IF($H13=0,"Ohne Vorgang",IF($G13="","Takt fehlt",IF($G13&gt;Parameter!$B$13,"Überlast",IF($G13&gt;=Parameter!$B$12,"Beobachten","Im Ziel")))))))</f>
        <v/>
      </c>
    </row>
    <row r="14">
      <c r="A14" s="14" t="n"/>
      <c r="B14" s="15" t="n"/>
      <c r="C14" s="16" t="n"/>
      <c r="D14" s="41">
        <f>IF(OR($A14="",Parameter!$B$17="",$C14=""),"",IFERROR(Parameter!$B$17*$C14,""))</f>
        <v/>
      </c>
      <c r="E14" s="41">
        <f>IF($A14="","",IFERROR(SUMIF(Arbeitsinhalte!$E$5:$E$104,$A14,Arbeitsinhalte!$H$5:$H$104),""))</f>
        <v/>
      </c>
      <c r="F14" s="41">
        <f>IFERROR(IF(OR($D14="",$E14=""),"",$D14-$E14),"")</f>
        <v/>
      </c>
      <c r="G14" s="43">
        <f>IFERROR(IF(OR($D14="",$E14=""),"",$E14/$D14),"")</f>
        <v/>
      </c>
      <c r="H14" s="23">
        <f>IF($A14="","",IFERROR(COUNTIF(Arbeitsinhalte!$E$5:$E$104,$A14),""))</f>
        <v/>
      </c>
      <c r="I14" s="7">
        <f>IF($A14="","",IF(OR($B14="",$C14=""),"Eingabe fehlt",IF(COUNTIF($A$5:$A$104,$A14)&gt;1,"Duplikat",IF($H14=0,"Ohne Vorgang",IF($G14="","Takt fehlt",IF($G14&gt;Parameter!$B$13,"Überlast",IF($G14&gt;=Parameter!$B$12,"Beobachten","Im Ziel")))))))</f>
        <v/>
      </c>
    </row>
    <row r="15">
      <c r="A15" s="14" t="n"/>
      <c r="B15" s="15" t="n"/>
      <c r="C15" s="16" t="n"/>
      <c r="D15" s="40">
        <f>IF(OR($A15="",Parameter!$B$17="",$C15=""),"",IFERROR(Parameter!$B$17*$C15,""))</f>
        <v/>
      </c>
      <c r="E15" s="40">
        <f>IF($A15="","",IFERROR(SUMIF(Arbeitsinhalte!$E$5:$E$104,$A15,Arbeitsinhalte!$H$5:$H$104),""))</f>
        <v/>
      </c>
      <c r="F15" s="40">
        <f>IFERROR(IF(OR($D15="",$E15=""),"",$D15-$E15),"")</f>
        <v/>
      </c>
      <c r="G15" s="42">
        <f>IFERROR(IF(OR($D15="",$E15=""),"",$E15/$D15),"")</f>
        <v/>
      </c>
      <c r="H15" s="21">
        <f>IF($A15="","",IFERROR(COUNTIF(Arbeitsinhalte!$E$5:$E$104,$A15),""))</f>
        <v/>
      </c>
      <c r="I15" s="5">
        <f>IF($A15="","",IF(OR($B15="",$C15=""),"Eingabe fehlt",IF(COUNTIF($A$5:$A$104,$A15)&gt;1,"Duplikat",IF($H15=0,"Ohne Vorgang",IF($G15="","Takt fehlt",IF($G15&gt;Parameter!$B$13,"Überlast",IF($G15&gt;=Parameter!$B$12,"Beobachten","Im Ziel")))))))</f>
        <v/>
      </c>
    </row>
    <row r="16">
      <c r="A16" s="14" t="n"/>
      <c r="B16" s="15" t="n"/>
      <c r="C16" s="16" t="n"/>
      <c r="D16" s="41">
        <f>IF(OR($A16="",Parameter!$B$17="",$C16=""),"",IFERROR(Parameter!$B$17*$C16,""))</f>
        <v/>
      </c>
      <c r="E16" s="41">
        <f>IF($A16="","",IFERROR(SUMIF(Arbeitsinhalte!$E$5:$E$104,$A16,Arbeitsinhalte!$H$5:$H$104),""))</f>
        <v/>
      </c>
      <c r="F16" s="41">
        <f>IFERROR(IF(OR($D16="",$E16=""),"",$D16-$E16),"")</f>
        <v/>
      </c>
      <c r="G16" s="43">
        <f>IFERROR(IF(OR($D16="",$E16=""),"",$E16/$D16),"")</f>
        <v/>
      </c>
      <c r="H16" s="23">
        <f>IF($A16="","",IFERROR(COUNTIF(Arbeitsinhalte!$E$5:$E$104,$A16),""))</f>
        <v/>
      </c>
      <c r="I16" s="7">
        <f>IF($A16="","",IF(OR($B16="",$C16=""),"Eingabe fehlt",IF(COUNTIF($A$5:$A$104,$A16)&gt;1,"Duplikat",IF($H16=0,"Ohne Vorgang",IF($G16="","Takt fehlt",IF($G16&gt;Parameter!$B$13,"Überlast",IF($G16&gt;=Parameter!$B$12,"Beobachten","Im Ziel")))))))</f>
        <v/>
      </c>
    </row>
    <row r="17">
      <c r="A17" s="14" t="n"/>
      <c r="B17" s="15" t="n"/>
      <c r="C17" s="16" t="n"/>
      <c r="D17" s="40">
        <f>IF(OR($A17="",Parameter!$B$17="",$C17=""),"",IFERROR(Parameter!$B$17*$C17,""))</f>
        <v/>
      </c>
      <c r="E17" s="40">
        <f>IF($A17="","",IFERROR(SUMIF(Arbeitsinhalte!$E$5:$E$104,$A17,Arbeitsinhalte!$H$5:$H$104),""))</f>
        <v/>
      </c>
      <c r="F17" s="40">
        <f>IFERROR(IF(OR($D17="",$E17=""),"",$D17-$E17),"")</f>
        <v/>
      </c>
      <c r="G17" s="42">
        <f>IFERROR(IF(OR($D17="",$E17=""),"",$E17/$D17),"")</f>
        <v/>
      </c>
      <c r="H17" s="21">
        <f>IF($A17="","",IFERROR(COUNTIF(Arbeitsinhalte!$E$5:$E$104,$A17),""))</f>
        <v/>
      </c>
      <c r="I17" s="5">
        <f>IF($A17="","",IF(OR($B17="",$C17=""),"Eingabe fehlt",IF(COUNTIF($A$5:$A$104,$A17)&gt;1,"Duplikat",IF($H17=0,"Ohne Vorgang",IF($G17="","Takt fehlt",IF($G17&gt;Parameter!$B$13,"Überlast",IF($G17&gt;=Parameter!$B$12,"Beobachten","Im Ziel")))))))</f>
        <v/>
      </c>
    </row>
    <row r="18">
      <c r="A18" s="14" t="n"/>
      <c r="B18" s="15" t="n"/>
      <c r="C18" s="16" t="n"/>
      <c r="D18" s="41">
        <f>IF(OR($A18="",Parameter!$B$17="",$C18=""),"",IFERROR(Parameter!$B$17*$C18,""))</f>
        <v/>
      </c>
      <c r="E18" s="41">
        <f>IF($A18="","",IFERROR(SUMIF(Arbeitsinhalte!$E$5:$E$104,$A18,Arbeitsinhalte!$H$5:$H$104),""))</f>
        <v/>
      </c>
      <c r="F18" s="41">
        <f>IFERROR(IF(OR($D18="",$E18=""),"",$D18-$E18),"")</f>
        <v/>
      </c>
      <c r="G18" s="43">
        <f>IFERROR(IF(OR($D18="",$E18=""),"",$E18/$D18),"")</f>
        <v/>
      </c>
      <c r="H18" s="23">
        <f>IF($A18="","",IFERROR(COUNTIF(Arbeitsinhalte!$E$5:$E$104,$A18),""))</f>
        <v/>
      </c>
      <c r="I18" s="7">
        <f>IF($A18="","",IF(OR($B18="",$C18=""),"Eingabe fehlt",IF(COUNTIF($A$5:$A$104,$A18)&gt;1,"Duplikat",IF($H18=0,"Ohne Vorgang",IF($G18="","Takt fehlt",IF($G18&gt;Parameter!$B$13,"Überlast",IF($G18&gt;=Parameter!$B$12,"Beobachten","Im Ziel")))))))</f>
        <v/>
      </c>
    </row>
    <row r="19">
      <c r="A19" s="14" t="n"/>
      <c r="B19" s="15" t="n"/>
      <c r="C19" s="16" t="n"/>
      <c r="D19" s="40">
        <f>IF(OR($A19="",Parameter!$B$17="",$C19=""),"",IFERROR(Parameter!$B$17*$C19,""))</f>
        <v/>
      </c>
      <c r="E19" s="40">
        <f>IF($A19="","",IFERROR(SUMIF(Arbeitsinhalte!$E$5:$E$104,$A19,Arbeitsinhalte!$H$5:$H$104),""))</f>
        <v/>
      </c>
      <c r="F19" s="40">
        <f>IFERROR(IF(OR($D19="",$E19=""),"",$D19-$E19),"")</f>
        <v/>
      </c>
      <c r="G19" s="42">
        <f>IFERROR(IF(OR($D19="",$E19=""),"",$E19/$D19),"")</f>
        <v/>
      </c>
      <c r="H19" s="21">
        <f>IF($A19="","",IFERROR(COUNTIF(Arbeitsinhalte!$E$5:$E$104,$A19),""))</f>
        <v/>
      </c>
      <c r="I19" s="5">
        <f>IF($A19="","",IF(OR($B19="",$C19=""),"Eingabe fehlt",IF(COUNTIF($A$5:$A$104,$A19)&gt;1,"Duplikat",IF($H19=0,"Ohne Vorgang",IF($G19="","Takt fehlt",IF($G19&gt;Parameter!$B$13,"Überlast",IF($G19&gt;=Parameter!$B$12,"Beobachten","Im Ziel")))))))</f>
        <v/>
      </c>
    </row>
    <row r="20">
      <c r="A20" s="14" t="n"/>
      <c r="B20" s="15" t="n"/>
      <c r="C20" s="16" t="n"/>
      <c r="D20" s="41">
        <f>IF(OR($A20="",Parameter!$B$17="",$C20=""),"",IFERROR(Parameter!$B$17*$C20,""))</f>
        <v/>
      </c>
      <c r="E20" s="41">
        <f>IF($A20="","",IFERROR(SUMIF(Arbeitsinhalte!$E$5:$E$104,$A20,Arbeitsinhalte!$H$5:$H$104),""))</f>
        <v/>
      </c>
      <c r="F20" s="41">
        <f>IFERROR(IF(OR($D20="",$E20=""),"",$D20-$E20),"")</f>
        <v/>
      </c>
      <c r="G20" s="43">
        <f>IFERROR(IF(OR($D20="",$E20=""),"",$E20/$D20),"")</f>
        <v/>
      </c>
      <c r="H20" s="23">
        <f>IF($A20="","",IFERROR(COUNTIF(Arbeitsinhalte!$E$5:$E$104,$A20),""))</f>
        <v/>
      </c>
      <c r="I20" s="7">
        <f>IF($A20="","",IF(OR($B20="",$C20=""),"Eingabe fehlt",IF(COUNTIF($A$5:$A$104,$A20)&gt;1,"Duplikat",IF($H20=0,"Ohne Vorgang",IF($G20="","Takt fehlt",IF($G20&gt;Parameter!$B$13,"Überlast",IF($G20&gt;=Parameter!$B$12,"Beobachten","Im Ziel")))))))</f>
        <v/>
      </c>
    </row>
    <row r="21">
      <c r="A21" s="14" t="n"/>
      <c r="B21" s="15" t="n"/>
      <c r="C21" s="16" t="n"/>
      <c r="D21" s="40">
        <f>IF(OR($A21="",Parameter!$B$17="",$C21=""),"",IFERROR(Parameter!$B$17*$C21,""))</f>
        <v/>
      </c>
      <c r="E21" s="40">
        <f>IF($A21="","",IFERROR(SUMIF(Arbeitsinhalte!$E$5:$E$104,$A21,Arbeitsinhalte!$H$5:$H$104),""))</f>
        <v/>
      </c>
      <c r="F21" s="40">
        <f>IFERROR(IF(OR($D21="",$E21=""),"",$D21-$E21),"")</f>
        <v/>
      </c>
      <c r="G21" s="42">
        <f>IFERROR(IF(OR($D21="",$E21=""),"",$E21/$D21),"")</f>
        <v/>
      </c>
      <c r="H21" s="21">
        <f>IF($A21="","",IFERROR(COUNTIF(Arbeitsinhalte!$E$5:$E$104,$A21),""))</f>
        <v/>
      </c>
      <c r="I21" s="5">
        <f>IF($A21="","",IF(OR($B21="",$C21=""),"Eingabe fehlt",IF(COUNTIF($A$5:$A$104,$A21)&gt;1,"Duplikat",IF($H21=0,"Ohne Vorgang",IF($G21="","Takt fehlt",IF($G21&gt;Parameter!$B$13,"Überlast",IF($G21&gt;=Parameter!$B$12,"Beobachten","Im Ziel")))))))</f>
        <v/>
      </c>
    </row>
    <row r="22">
      <c r="A22" s="14" t="n"/>
      <c r="B22" s="15" t="n"/>
      <c r="C22" s="16" t="n"/>
      <c r="D22" s="41">
        <f>IF(OR($A22="",Parameter!$B$17="",$C22=""),"",IFERROR(Parameter!$B$17*$C22,""))</f>
        <v/>
      </c>
      <c r="E22" s="41">
        <f>IF($A22="","",IFERROR(SUMIF(Arbeitsinhalte!$E$5:$E$104,$A22,Arbeitsinhalte!$H$5:$H$104),""))</f>
        <v/>
      </c>
      <c r="F22" s="41">
        <f>IFERROR(IF(OR($D22="",$E22=""),"",$D22-$E22),"")</f>
        <v/>
      </c>
      <c r="G22" s="43">
        <f>IFERROR(IF(OR($D22="",$E22=""),"",$E22/$D22),"")</f>
        <v/>
      </c>
      <c r="H22" s="23">
        <f>IF($A22="","",IFERROR(COUNTIF(Arbeitsinhalte!$E$5:$E$104,$A22),""))</f>
        <v/>
      </c>
      <c r="I22" s="7">
        <f>IF($A22="","",IF(OR($B22="",$C22=""),"Eingabe fehlt",IF(COUNTIF($A$5:$A$104,$A22)&gt;1,"Duplikat",IF($H22=0,"Ohne Vorgang",IF($G22="","Takt fehlt",IF($G22&gt;Parameter!$B$13,"Überlast",IF($G22&gt;=Parameter!$B$12,"Beobachten","Im Ziel")))))))</f>
        <v/>
      </c>
    </row>
    <row r="23">
      <c r="A23" s="14" t="n"/>
      <c r="B23" s="15" t="n"/>
      <c r="C23" s="16" t="n"/>
      <c r="D23" s="40">
        <f>IF(OR($A23="",Parameter!$B$17="",$C23=""),"",IFERROR(Parameter!$B$17*$C23,""))</f>
        <v/>
      </c>
      <c r="E23" s="40">
        <f>IF($A23="","",IFERROR(SUMIF(Arbeitsinhalte!$E$5:$E$104,$A23,Arbeitsinhalte!$H$5:$H$104),""))</f>
        <v/>
      </c>
      <c r="F23" s="40">
        <f>IFERROR(IF(OR($D23="",$E23=""),"",$D23-$E23),"")</f>
        <v/>
      </c>
      <c r="G23" s="42">
        <f>IFERROR(IF(OR($D23="",$E23=""),"",$E23/$D23),"")</f>
        <v/>
      </c>
      <c r="H23" s="21">
        <f>IF($A23="","",IFERROR(COUNTIF(Arbeitsinhalte!$E$5:$E$104,$A23),""))</f>
        <v/>
      </c>
      <c r="I23" s="5">
        <f>IF($A23="","",IF(OR($B23="",$C23=""),"Eingabe fehlt",IF(COUNTIF($A$5:$A$104,$A23)&gt;1,"Duplikat",IF($H23=0,"Ohne Vorgang",IF($G23="","Takt fehlt",IF($G23&gt;Parameter!$B$13,"Überlast",IF($G23&gt;=Parameter!$B$12,"Beobachten","Im Ziel")))))))</f>
        <v/>
      </c>
    </row>
    <row r="24">
      <c r="A24" s="14" t="n"/>
      <c r="B24" s="15" t="n"/>
      <c r="C24" s="16" t="n"/>
      <c r="D24" s="41">
        <f>IF(OR($A24="",Parameter!$B$17="",$C24=""),"",IFERROR(Parameter!$B$17*$C24,""))</f>
        <v/>
      </c>
      <c r="E24" s="41">
        <f>IF($A24="","",IFERROR(SUMIF(Arbeitsinhalte!$E$5:$E$104,$A24,Arbeitsinhalte!$H$5:$H$104),""))</f>
        <v/>
      </c>
      <c r="F24" s="41">
        <f>IFERROR(IF(OR($D24="",$E24=""),"",$D24-$E24),"")</f>
        <v/>
      </c>
      <c r="G24" s="43">
        <f>IFERROR(IF(OR($D24="",$E24=""),"",$E24/$D24),"")</f>
        <v/>
      </c>
      <c r="H24" s="23">
        <f>IF($A24="","",IFERROR(COUNTIF(Arbeitsinhalte!$E$5:$E$104,$A24),""))</f>
        <v/>
      </c>
      <c r="I24" s="7">
        <f>IF($A24="","",IF(OR($B24="",$C24=""),"Eingabe fehlt",IF(COUNTIF($A$5:$A$104,$A24)&gt;1,"Duplikat",IF($H24=0,"Ohne Vorgang",IF($G24="","Takt fehlt",IF($G24&gt;Parameter!$B$13,"Überlast",IF($G24&gt;=Parameter!$B$12,"Beobachten","Im Ziel")))))))</f>
        <v/>
      </c>
    </row>
    <row r="25">
      <c r="A25" s="14" t="n"/>
      <c r="B25" s="15" t="n"/>
      <c r="C25" s="16" t="n"/>
      <c r="D25" s="40">
        <f>IF(OR($A25="",Parameter!$B$17="",$C25=""),"",IFERROR(Parameter!$B$17*$C25,""))</f>
        <v/>
      </c>
      <c r="E25" s="40">
        <f>IF($A25="","",IFERROR(SUMIF(Arbeitsinhalte!$E$5:$E$104,$A25,Arbeitsinhalte!$H$5:$H$104),""))</f>
        <v/>
      </c>
      <c r="F25" s="40">
        <f>IFERROR(IF(OR($D25="",$E25=""),"",$D25-$E25),"")</f>
        <v/>
      </c>
      <c r="G25" s="42">
        <f>IFERROR(IF(OR($D25="",$E25=""),"",$E25/$D25),"")</f>
        <v/>
      </c>
      <c r="H25" s="21">
        <f>IF($A25="","",IFERROR(COUNTIF(Arbeitsinhalte!$E$5:$E$104,$A25),""))</f>
        <v/>
      </c>
      <c r="I25" s="5">
        <f>IF($A25="","",IF(OR($B25="",$C25=""),"Eingabe fehlt",IF(COUNTIF($A$5:$A$104,$A25)&gt;1,"Duplikat",IF($H25=0,"Ohne Vorgang",IF($G25="","Takt fehlt",IF($G25&gt;Parameter!$B$13,"Überlast",IF($G25&gt;=Parameter!$B$12,"Beobachten","Im Ziel")))))))</f>
        <v/>
      </c>
    </row>
    <row r="26">
      <c r="A26" s="14" t="n"/>
      <c r="B26" s="15" t="n"/>
      <c r="C26" s="16" t="n"/>
      <c r="D26" s="41">
        <f>IF(OR($A26="",Parameter!$B$17="",$C26=""),"",IFERROR(Parameter!$B$17*$C26,""))</f>
        <v/>
      </c>
      <c r="E26" s="41">
        <f>IF($A26="","",IFERROR(SUMIF(Arbeitsinhalte!$E$5:$E$104,$A26,Arbeitsinhalte!$H$5:$H$104),""))</f>
        <v/>
      </c>
      <c r="F26" s="41">
        <f>IFERROR(IF(OR($D26="",$E26=""),"",$D26-$E26),"")</f>
        <v/>
      </c>
      <c r="G26" s="43">
        <f>IFERROR(IF(OR($D26="",$E26=""),"",$E26/$D26),"")</f>
        <v/>
      </c>
      <c r="H26" s="23">
        <f>IF($A26="","",IFERROR(COUNTIF(Arbeitsinhalte!$E$5:$E$104,$A26),""))</f>
        <v/>
      </c>
      <c r="I26" s="7">
        <f>IF($A26="","",IF(OR($B26="",$C26=""),"Eingabe fehlt",IF(COUNTIF($A$5:$A$104,$A26)&gt;1,"Duplikat",IF($H26=0,"Ohne Vorgang",IF($G26="","Takt fehlt",IF($G26&gt;Parameter!$B$13,"Überlast",IF($G26&gt;=Parameter!$B$12,"Beobachten","Im Ziel")))))))</f>
        <v/>
      </c>
    </row>
    <row r="27">
      <c r="A27" s="14" t="n"/>
      <c r="B27" s="15" t="n"/>
      <c r="C27" s="16" t="n"/>
      <c r="D27" s="40">
        <f>IF(OR($A27="",Parameter!$B$17="",$C27=""),"",IFERROR(Parameter!$B$17*$C27,""))</f>
        <v/>
      </c>
      <c r="E27" s="40">
        <f>IF($A27="","",IFERROR(SUMIF(Arbeitsinhalte!$E$5:$E$104,$A27,Arbeitsinhalte!$H$5:$H$104),""))</f>
        <v/>
      </c>
      <c r="F27" s="40">
        <f>IFERROR(IF(OR($D27="",$E27=""),"",$D27-$E27),"")</f>
        <v/>
      </c>
      <c r="G27" s="42">
        <f>IFERROR(IF(OR($D27="",$E27=""),"",$E27/$D27),"")</f>
        <v/>
      </c>
      <c r="H27" s="21">
        <f>IF($A27="","",IFERROR(COUNTIF(Arbeitsinhalte!$E$5:$E$104,$A27),""))</f>
        <v/>
      </c>
      <c r="I27" s="5">
        <f>IF($A27="","",IF(OR($B27="",$C27=""),"Eingabe fehlt",IF(COUNTIF($A$5:$A$104,$A27)&gt;1,"Duplikat",IF($H27=0,"Ohne Vorgang",IF($G27="","Takt fehlt",IF($G27&gt;Parameter!$B$13,"Überlast",IF($G27&gt;=Parameter!$B$12,"Beobachten","Im Ziel")))))))</f>
        <v/>
      </c>
    </row>
    <row r="28">
      <c r="A28" s="14" t="n"/>
      <c r="B28" s="15" t="n"/>
      <c r="C28" s="16" t="n"/>
      <c r="D28" s="41">
        <f>IF(OR($A28="",Parameter!$B$17="",$C28=""),"",IFERROR(Parameter!$B$17*$C28,""))</f>
        <v/>
      </c>
      <c r="E28" s="41">
        <f>IF($A28="","",IFERROR(SUMIF(Arbeitsinhalte!$E$5:$E$104,$A28,Arbeitsinhalte!$H$5:$H$104),""))</f>
        <v/>
      </c>
      <c r="F28" s="41">
        <f>IFERROR(IF(OR($D28="",$E28=""),"",$D28-$E28),"")</f>
        <v/>
      </c>
      <c r="G28" s="43">
        <f>IFERROR(IF(OR($D28="",$E28=""),"",$E28/$D28),"")</f>
        <v/>
      </c>
      <c r="H28" s="23">
        <f>IF($A28="","",IFERROR(COUNTIF(Arbeitsinhalte!$E$5:$E$104,$A28),""))</f>
        <v/>
      </c>
      <c r="I28" s="7">
        <f>IF($A28="","",IF(OR($B28="",$C28=""),"Eingabe fehlt",IF(COUNTIF($A$5:$A$104,$A28)&gt;1,"Duplikat",IF($H28=0,"Ohne Vorgang",IF($G28="","Takt fehlt",IF($G28&gt;Parameter!$B$13,"Überlast",IF($G28&gt;=Parameter!$B$12,"Beobachten","Im Ziel")))))))</f>
        <v/>
      </c>
    </row>
    <row r="29">
      <c r="A29" s="14" t="n"/>
      <c r="B29" s="15" t="n"/>
      <c r="C29" s="16" t="n"/>
      <c r="D29" s="40">
        <f>IF(OR($A29="",Parameter!$B$17="",$C29=""),"",IFERROR(Parameter!$B$17*$C29,""))</f>
        <v/>
      </c>
      <c r="E29" s="40">
        <f>IF($A29="","",IFERROR(SUMIF(Arbeitsinhalte!$E$5:$E$104,$A29,Arbeitsinhalte!$H$5:$H$104),""))</f>
        <v/>
      </c>
      <c r="F29" s="40">
        <f>IFERROR(IF(OR($D29="",$E29=""),"",$D29-$E29),"")</f>
        <v/>
      </c>
      <c r="G29" s="42">
        <f>IFERROR(IF(OR($D29="",$E29=""),"",$E29/$D29),"")</f>
        <v/>
      </c>
      <c r="H29" s="21">
        <f>IF($A29="","",IFERROR(COUNTIF(Arbeitsinhalte!$E$5:$E$104,$A29),""))</f>
        <v/>
      </c>
      <c r="I29" s="5">
        <f>IF($A29="","",IF(OR($B29="",$C29=""),"Eingabe fehlt",IF(COUNTIF($A$5:$A$104,$A29)&gt;1,"Duplikat",IF($H29=0,"Ohne Vorgang",IF($G29="","Takt fehlt",IF($G29&gt;Parameter!$B$13,"Überlast",IF($G29&gt;=Parameter!$B$12,"Beobachten","Im Ziel")))))))</f>
        <v/>
      </c>
    </row>
    <row r="30">
      <c r="A30" s="14" t="n"/>
      <c r="B30" s="15" t="n"/>
      <c r="C30" s="16" t="n"/>
      <c r="D30" s="41">
        <f>IF(OR($A30="",Parameter!$B$17="",$C30=""),"",IFERROR(Parameter!$B$17*$C30,""))</f>
        <v/>
      </c>
      <c r="E30" s="41">
        <f>IF($A30="","",IFERROR(SUMIF(Arbeitsinhalte!$E$5:$E$104,$A30,Arbeitsinhalte!$H$5:$H$104),""))</f>
        <v/>
      </c>
      <c r="F30" s="41">
        <f>IFERROR(IF(OR($D30="",$E30=""),"",$D30-$E30),"")</f>
        <v/>
      </c>
      <c r="G30" s="43">
        <f>IFERROR(IF(OR($D30="",$E30=""),"",$E30/$D30),"")</f>
        <v/>
      </c>
      <c r="H30" s="23">
        <f>IF($A30="","",IFERROR(COUNTIF(Arbeitsinhalte!$E$5:$E$104,$A30),""))</f>
        <v/>
      </c>
      <c r="I30" s="7">
        <f>IF($A30="","",IF(OR($B30="",$C30=""),"Eingabe fehlt",IF(COUNTIF($A$5:$A$104,$A30)&gt;1,"Duplikat",IF($H30=0,"Ohne Vorgang",IF($G30="","Takt fehlt",IF($G30&gt;Parameter!$B$13,"Überlast",IF($G30&gt;=Parameter!$B$12,"Beobachten","Im Ziel")))))))</f>
        <v/>
      </c>
    </row>
    <row r="31">
      <c r="A31" s="14" t="n"/>
      <c r="B31" s="15" t="n"/>
      <c r="C31" s="16" t="n"/>
      <c r="D31" s="40">
        <f>IF(OR($A31="",Parameter!$B$17="",$C31=""),"",IFERROR(Parameter!$B$17*$C31,""))</f>
        <v/>
      </c>
      <c r="E31" s="40">
        <f>IF($A31="","",IFERROR(SUMIF(Arbeitsinhalte!$E$5:$E$104,$A31,Arbeitsinhalte!$H$5:$H$104),""))</f>
        <v/>
      </c>
      <c r="F31" s="40">
        <f>IFERROR(IF(OR($D31="",$E31=""),"",$D31-$E31),"")</f>
        <v/>
      </c>
      <c r="G31" s="42">
        <f>IFERROR(IF(OR($D31="",$E31=""),"",$E31/$D31),"")</f>
        <v/>
      </c>
      <c r="H31" s="21">
        <f>IF($A31="","",IFERROR(COUNTIF(Arbeitsinhalte!$E$5:$E$104,$A31),""))</f>
        <v/>
      </c>
      <c r="I31" s="5">
        <f>IF($A31="","",IF(OR($B31="",$C31=""),"Eingabe fehlt",IF(COUNTIF($A$5:$A$104,$A31)&gt;1,"Duplikat",IF($H31=0,"Ohne Vorgang",IF($G31="","Takt fehlt",IF($G31&gt;Parameter!$B$13,"Überlast",IF($G31&gt;=Parameter!$B$12,"Beobachten","Im Ziel")))))))</f>
        <v/>
      </c>
    </row>
    <row r="32">
      <c r="A32" s="14" t="n"/>
      <c r="B32" s="15" t="n"/>
      <c r="C32" s="16" t="n"/>
      <c r="D32" s="41">
        <f>IF(OR($A32="",Parameter!$B$17="",$C32=""),"",IFERROR(Parameter!$B$17*$C32,""))</f>
        <v/>
      </c>
      <c r="E32" s="41">
        <f>IF($A32="","",IFERROR(SUMIF(Arbeitsinhalte!$E$5:$E$104,$A32,Arbeitsinhalte!$H$5:$H$104),""))</f>
        <v/>
      </c>
      <c r="F32" s="41">
        <f>IFERROR(IF(OR($D32="",$E32=""),"",$D32-$E32),"")</f>
        <v/>
      </c>
      <c r="G32" s="43">
        <f>IFERROR(IF(OR($D32="",$E32=""),"",$E32/$D32),"")</f>
        <v/>
      </c>
      <c r="H32" s="23">
        <f>IF($A32="","",IFERROR(COUNTIF(Arbeitsinhalte!$E$5:$E$104,$A32),""))</f>
        <v/>
      </c>
      <c r="I32" s="7">
        <f>IF($A32="","",IF(OR($B32="",$C32=""),"Eingabe fehlt",IF(COUNTIF($A$5:$A$104,$A32)&gt;1,"Duplikat",IF($H32=0,"Ohne Vorgang",IF($G32="","Takt fehlt",IF($G32&gt;Parameter!$B$13,"Überlast",IF($G32&gt;=Parameter!$B$12,"Beobachten","Im Ziel")))))))</f>
        <v/>
      </c>
    </row>
    <row r="33">
      <c r="A33" s="14" t="n"/>
      <c r="B33" s="15" t="n"/>
      <c r="C33" s="16" t="n"/>
      <c r="D33" s="40">
        <f>IF(OR($A33="",Parameter!$B$17="",$C33=""),"",IFERROR(Parameter!$B$17*$C33,""))</f>
        <v/>
      </c>
      <c r="E33" s="40">
        <f>IF($A33="","",IFERROR(SUMIF(Arbeitsinhalte!$E$5:$E$104,$A33,Arbeitsinhalte!$H$5:$H$104),""))</f>
        <v/>
      </c>
      <c r="F33" s="40">
        <f>IFERROR(IF(OR($D33="",$E33=""),"",$D33-$E33),"")</f>
        <v/>
      </c>
      <c r="G33" s="42">
        <f>IFERROR(IF(OR($D33="",$E33=""),"",$E33/$D33),"")</f>
        <v/>
      </c>
      <c r="H33" s="21">
        <f>IF($A33="","",IFERROR(COUNTIF(Arbeitsinhalte!$E$5:$E$104,$A33),""))</f>
        <v/>
      </c>
      <c r="I33" s="5">
        <f>IF($A33="","",IF(OR($B33="",$C33=""),"Eingabe fehlt",IF(COUNTIF($A$5:$A$104,$A33)&gt;1,"Duplikat",IF($H33=0,"Ohne Vorgang",IF($G33="","Takt fehlt",IF($G33&gt;Parameter!$B$13,"Überlast",IF($G33&gt;=Parameter!$B$12,"Beobachten","Im Ziel")))))))</f>
        <v/>
      </c>
    </row>
    <row r="34">
      <c r="A34" s="14" t="n"/>
      <c r="B34" s="15" t="n"/>
      <c r="C34" s="16" t="n"/>
      <c r="D34" s="41">
        <f>IF(OR($A34="",Parameter!$B$17="",$C34=""),"",IFERROR(Parameter!$B$17*$C34,""))</f>
        <v/>
      </c>
      <c r="E34" s="41">
        <f>IF($A34="","",IFERROR(SUMIF(Arbeitsinhalte!$E$5:$E$104,$A34,Arbeitsinhalte!$H$5:$H$104),""))</f>
        <v/>
      </c>
      <c r="F34" s="41">
        <f>IFERROR(IF(OR($D34="",$E34=""),"",$D34-$E34),"")</f>
        <v/>
      </c>
      <c r="G34" s="43">
        <f>IFERROR(IF(OR($D34="",$E34=""),"",$E34/$D34),"")</f>
        <v/>
      </c>
      <c r="H34" s="23">
        <f>IF($A34="","",IFERROR(COUNTIF(Arbeitsinhalte!$E$5:$E$104,$A34),""))</f>
        <v/>
      </c>
      <c r="I34" s="7">
        <f>IF($A34="","",IF(OR($B34="",$C34=""),"Eingabe fehlt",IF(COUNTIF($A$5:$A$104,$A34)&gt;1,"Duplikat",IF($H34=0,"Ohne Vorgang",IF($G34="","Takt fehlt",IF($G34&gt;Parameter!$B$13,"Überlast",IF($G34&gt;=Parameter!$B$12,"Beobachten","Im Ziel")))))))</f>
        <v/>
      </c>
    </row>
    <row r="35">
      <c r="A35" s="14" t="n"/>
      <c r="B35" s="15" t="n"/>
      <c r="C35" s="16" t="n"/>
      <c r="D35" s="40">
        <f>IF(OR($A35="",Parameter!$B$17="",$C35=""),"",IFERROR(Parameter!$B$17*$C35,""))</f>
        <v/>
      </c>
      <c r="E35" s="40">
        <f>IF($A35="","",IFERROR(SUMIF(Arbeitsinhalte!$E$5:$E$104,$A35,Arbeitsinhalte!$H$5:$H$104),""))</f>
        <v/>
      </c>
      <c r="F35" s="40">
        <f>IFERROR(IF(OR($D35="",$E35=""),"",$D35-$E35),"")</f>
        <v/>
      </c>
      <c r="G35" s="42">
        <f>IFERROR(IF(OR($D35="",$E35=""),"",$E35/$D35),"")</f>
        <v/>
      </c>
      <c r="H35" s="21">
        <f>IF($A35="","",IFERROR(COUNTIF(Arbeitsinhalte!$E$5:$E$104,$A35),""))</f>
        <v/>
      </c>
      <c r="I35" s="5">
        <f>IF($A35="","",IF(OR($B35="",$C35=""),"Eingabe fehlt",IF(COUNTIF($A$5:$A$104,$A35)&gt;1,"Duplikat",IF($H35=0,"Ohne Vorgang",IF($G35="","Takt fehlt",IF($G35&gt;Parameter!$B$13,"Überlast",IF($G35&gt;=Parameter!$B$12,"Beobachten","Im Ziel")))))))</f>
        <v/>
      </c>
    </row>
    <row r="36">
      <c r="A36" s="14" t="n"/>
      <c r="B36" s="15" t="n"/>
      <c r="C36" s="16" t="n"/>
      <c r="D36" s="41">
        <f>IF(OR($A36="",Parameter!$B$17="",$C36=""),"",IFERROR(Parameter!$B$17*$C36,""))</f>
        <v/>
      </c>
      <c r="E36" s="41">
        <f>IF($A36="","",IFERROR(SUMIF(Arbeitsinhalte!$E$5:$E$104,$A36,Arbeitsinhalte!$H$5:$H$104),""))</f>
        <v/>
      </c>
      <c r="F36" s="41">
        <f>IFERROR(IF(OR($D36="",$E36=""),"",$D36-$E36),"")</f>
        <v/>
      </c>
      <c r="G36" s="43">
        <f>IFERROR(IF(OR($D36="",$E36=""),"",$E36/$D36),"")</f>
        <v/>
      </c>
      <c r="H36" s="23">
        <f>IF($A36="","",IFERROR(COUNTIF(Arbeitsinhalte!$E$5:$E$104,$A36),""))</f>
        <v/>
      </c>
      <c r="I36" s="7">
        <f>IF($A36="","",IF(OR($B36="",$C36=""),"Eingabe fehlt",IF(COUNTIF($A$5:$A$104,$A36)&gt;1,"Duplikat",IF($H36=0,"Ohne Vorgang",IF($G36="","Takt fehlt",IF($G36&gt;Parameter!$B$13,"Überlast",IF($G36&gt;=Parameter!$B$12,"Beobachten","Im Ziel")))))))</f>
        <v/>
      </c>
    </row>
    <row r="37">
      <c r="A37" s="14" t="n"/>
      <c r="B37" s="15" t="n"/>
      <c r="C37" s="16" t="n"/>
      <c r="D37" s="40">
        <f>IF(OR($A37="",Parameter!$B$17="",$C37=""),"",IFERROR(Parameter!$B$17*$C37,""))</f>
        <v/>
      </c>
      <c r="E37" s="40">
        <f>IF($A37="","",IFERROR(SUMIF(Arbeitsinhalte!$E$5:$E$104,$A37,Arbeitsinhalte!$H$5:$H$104),""))</f>
        <v/>
      </c>
      <c r="F37" s="40">
        <f>IFERROR(IF(OR($D37="",$E37=""),"",$D37-$E37),"")</f>
        <v/>
      </c>
      <c r="G37" s="42">
        <f>IFERROR(IF(OR($D37="",$E37=""),"",$E37/$D37),"")</f>
        <v/>
      </c>
      <c r="H37" s="21">
        <f>IF($A37="","",IFERROR(COUNTIF(Arbeitsinhalte!$E$5:$E$104,$A37),""))</f>
        <v/>
      </c>
      <c r="I37" s="5">
        <f>IF($A37="","",IF(OR($B37="",$C37=""),"Eingabe fehlt",IF(COUNTIF($A$5:$A$104,$A37)&gt;1,"Duplikat",IF($H37=0,"Ohne Vorgang",IF($G37="","Takt fehlt",IF($G37&gt;Parameter!$B$13,"Überlast",IF($G37&gt;=Parameter!$B$12,"Beobachten","Im Ziel")))))))</f>
        <v/>
      </c>
    </row>
    <row r="38">
      <c r="A38" s="14" t="n"/>
      <c r="B38" s="15" t="n"/>
      <c r="C38" s="16" t="n"/>
      <c r="D38" s="41">
        <f>IF(OR($A38="",Parameter!$B$17="",$C38=""),"",IFERROR(Parameter!$B$17*$C38,""))</f>
        <v/>
      </c>
      <c r="E38" s="41">
        <f>IF($A38="","",IFERROR(SUMIF(Arbeitsinhalte!$E$5:$E$104,$A38,Arbeitsinhalte!$H$5:$H$104),""))</f>
        <v/>
      </c>
      <c r="F38" s="41">
        <f>IFERROR(IF(OR($D38="",$E38=""),"",$D38-$E38),"")</f>
        <v/>
      </c>
      <c r="G38" s="43">
        <f>IFERROR(IF(OR($D38="",$E38=""),"",$E38/$D38),"")</f>
        <v/>
      </c>
      <c r="H38" s="23">
        <f>IF($A38="","",IFERROR(COUNTIF(Arbeitsinhalte!$E$5:$E$104,$A38),""))</f>
        <v/>
      </c>
      <c r="I38" s="7">
        <f>IF($A38="","",IF(OR($B38="",$C38=""),"Eingabe fehlt",IF(COUNTIF($A$5:$A$104,$A38)&gt;1,"Duplikat",IF($H38=0,"Ohne Vorgang",IF($G38="","Takt fehlt",IF($G38&gt;Parameter!$B$13,"Überlast",IF($G38&gt;=Parameter!$B$12,"Beobachten","Im Ziel")))))))</f>
        <v/>
      </c>
    </row>
    <row r="39">
      <c r="A39" s="14" t="n"/>
      <c r="B39" s="15" t="n"/>
      <c r="C39" s="16" t="n"/>
      <c r="D39" s="40">
        <f>IF(OR($A39="",Parameter!$B$17="",$C39=""),"",IFERROR(Parameter!$B$17*$C39,""))</f>
        <v/>
      </c>
      <c r="E39" s="40">
        <f>IF($A39="","",IFERROR(SUMIF(Arbeitsinhalte!$E$5:$E$104,$A39,Arbeitsinhalte!$H$5:$H$104),""))</f>
        <v/>
      </c>
      <c r="F39" s="40">
        <f>IFERROR(IF(OR($D39="",$E39=""),"",$D39-$E39),"")</f>
        <v/>
      </c>
      <c r="G39" s="42">
        <f>IFERROR(IF(OR($D39="",$E39=""),"",$E39/$D39),"")</f>
        <v/>
      </c>
      <c r="H39" s="21">
        <f>IF($A39="","",IFERROR(COUNTIF(Arbeitsinhalte!$E$5:$E$104,$A39),""))</f>
        <v/>
      </c>
      <c r="I39" s="5">
        <f>IF($A39="","",IF(OR($B39="",$C39=""),"Eingabe fehlt",IF(COUNTIF($A$5:$A$104,$A39)&gt;1,"Duplikat",IF($H39=0,"Ohne Vorgang",IF($G39="","Takt fehlt",IF($G39&gt;Parameter!$B$13,"Überlast",IF($G39&gt;=Parameter!$B$12,"Beobachten","Im Ziel")))))))</f>
        <v/>
      </c>
    </row>
    <row r="40">
      <c r="A40" s="14" t="n"/>
      <c r="B40" s="15" t="n"/>
      <c r="C40" s="16" t="n"/>
      <c r="D40" s="41">
        <f>IF(OR($A40="",Parameter!$B$17="",$C40=""),"",IFERROR(Parameter!$B$17*$C40,""))</f>
        <v/>
      </c>
      <c r="E40" s="41">
        <f>IF($A40="","",IFERROR(SUMIF(Arbeitsinhalte!$E$5:$E$104,$A40,Arbeitsinhalte!$H$5:$H$104),""))</f>
        <v/>
      </c>
      <c r="F40" s="41">
        <f>IFERROR(IF(OR($D40="",$E40=""),"",$D40-$E40),"")</f>
        <v/>
      </c>
      <c r="G40" s="43">
        <f>IFERROR(IF(OR($D40="",$E40=""),"",$E40/$D40),"")</f>
        <v/>
      </c>
      <c r="H40" s="23">
        <f>IF($A40="","",IFERROR(COUNTIF(Arbeitsinhalte!$E$5:$E$104,$A40),""))</f>
        <v/>
      </c>
      <c r="I40" s="7">
        <f>IF($A40="","",IF(OR($B40="",$C40=""),"Eingabe fehlt",IF(COUNTIF($A$5:$A$104,$A40)&gt;1,"Duplikat",IF($H40=0,"Ohne Vorgang",IF($G40="","Takt fehlt",IF($G40&gt;Parameter!$B$13,"Überlast",IF($G40&gt;=Parameter!$B$12,"Beobachten","Im Ziel")))))))</f>
        <v/>
      </c>
    </row>
    <row r="41">
      <c r="A41" s="14" t="n"/>
      <c r="B41" s="15" t="n"/>
      <c r="C41" s="16" t="n"/>
      <c r="D41" s="40">
        <f>IF(OR($A41="",Parameter!$B$17="",$C41=""),"",IFERROR(Parameter!$B$17*$C41,""))</f>
        <v/>
      </c>
      <c r="E41" s="40">
        <f>IF($A41="","",IFERROR(SUMIF(Arbeitsinhalte!$E$5:$E$104,$A41,Arbeitsinhalte!$H$5:$H$104),""))</f>
        <v/>
      </c>
      <c r="F41" s="40">
        <f>IFERROR(IF(OR($D41="",$E41=""),"",$D41-$E41),"")</f>
        <v/>
      </c>
      <c r="G41" s="42">
        <f>IFERROR(IF(OR($D41="",$E41=""),"",$E41/$D41),"")</f>
        <v/>
      </c>
      <c r="H41" s="21">
        <f>IF($A41="","",IFERROR(COUNTIF(Arbeitsinhalte!$E$5:$E$104,$A41),""))</f>
        <v/>
      </c>
      <c r="I41" s="5">
        <f>IF($A41="","",IF(OR($B41="",$C41=""),"Eingabe fehlt",IF(COUNTIF($A$5:$A$104,$A41)&gt;1,"Duplikat",IF($H41=0,"Ohne Vorgang",IF($G41="","Takt fehlt",IF($G41&gt;Parameter!$B$13,"Überlast",IF($G41&gt;=Parameter!$B$12,"Beobachten","Im Ziel")))))))</f>
        <v/>
      </c>
    </row>
    <row r="42">
      <c r="A42" s="14" t="n"/>
      <c r="B42" s="15" t="n"/>
      <c r="C42" s="16" t="n"/>
      <c r="D42" s="41">
        <f>IF(OR($A42="",Parameter!$B$17="",$C42=""),"",IFERROR(Parameter!$B$17*$C42,""))</f>
        <v/>
      </c>
      <c r="E42" s="41">
        <f>IF($A42="","",IFERROR(SUMIF(Arbeitsinhalte!$E$5:$E$104,$A42,Arbeitsinhalte!$H$5:$H$104),""))</f>
        <v/>
      </c>
      <c r="F42" s="41">
        <f>IFERROR(IF(OR($D42="",$E42=""),"",$D42-$E42),"")</f>
        <v/>
      </c>
      <c r="G42" s="43">
        <f>IFERROR(IF(OR($D42="",$E42=""),"",$E42/$D42),"")</f>
        <v/>
      </c>
      <c r="H42" s="23">
        <f>IF($A42="","",IFERROR(COUNTIF(Arbeitsinhalte!$E$5:$E$104,$A42),""))</f>
        <v/>
      </c>
      <c r="I42" s="7">
        <f>IF($A42="","",IF(OR($B42="",$C42=""),"Eingabe fehlt",IF(COUNTIF($A$5:$A$104,$A42)&gt;1,"Duplikat",IF($H42=0,"Ohne Vorgang",IF($G42="","Takt fehlt",IF($G42&gt;Parameter!$B$13,"Überlast",IF($G42&gt;=Parameter!$B$12,"Beobachten","Im Ziel")))))))</f>
        <v/>
      </c>
    </row>
    <row r="43">
      <c r="A43" s="14" t="n"/>
      <c r="B43" s="15" t="n"/>
      <c r="C43" s="16" t="n"/>
      <c r="D43" s="40">
        <f>IF(OR($A43="",Parameter!$B$17="",$C43=""),"",IFERROR(Parameter!$B$17*$C43,""))</f>
        <v/>
      </c>
      <c r="E43" s="40">
        <f>IF($A43="","",IFERROR(SUMIF(Arbeitsinhalte!$E$5:$E$104,$A43,Arbeitsinhalte!$H$5:$H$104),""))</f>
        <v/>
      </c>
      <c r="F43" s="40">
        <f>IFERROR(IF(OR($D43="",$E43=""),"",$D43-$E43),"")</f>
        <v/>
      </c>
      <c r="G43" s="42">
        <f>IFERROR(IF(OR($D43="",$E43=""),"",$E43/$D43),"")</f>
        <v/>
      </c>
      <c r="H43" s="21">
        <f>IF($A43="","",IFERROR(COUNTIF(Arbeitsinhalte!$E$5:$E$104,$A43),""))</f>
        <v/>
      </c>
      <c r="I43" s="5">
        <f>IF($A43="","",IF(OR($B43="",$C43=""),"Eingabe fehlt",IF(COUNTIF($A$5:$A$104,$A43)&gt;1,"Duplikat",IF($H43=0,"Ohne Vorgang",IF($G43="","Takt fehlt",IF($G43&gt;Parameter!$B$13,"Überlast",IF($G43&gt;=Parameter!$B$12,"Beobachten","Im Ziel")))))))</f>
        <v/>
      </c>
    </row>
    <row r="44">
      <c r="A44" s="14" t="n"/>
      <c r="B44" s="15" t="n"/>
      <c r="C44" s="16" t="n"/>
      <c r="D44" s="41">
        <f>IF(OR($A44="",Parameter!$B$17="",$C44=""),"",IFERROR(Parameter!$B$17*$C44,""))</f>
        <v/>
      </c>
      <c r="E44" s="41">
        <f>IF($A44="","",IFERROR(SUMIF(Arbeitsinhalte!$E$5:$E$104,$A44,Arbeitsinhalte!$H$5:$H$104),""))</f>
        <v/>
      </c>
      <c r="F44" s="41">
        <f>IFERROR(IF(OR($D44="",$E44=""),"",$D44-$E44),"")</f>
        <v/>
      </c>
      <c r="G44" s="43">
        <f>IFERROR(IF(OR($D44="",$E44=""),"",$E44/$D44),"")</f>
        <v/>
      </c>
      <c r="H44" s="23">
        <f>IF($A44="","",IFERROR(COUNTIF(Arbeitsinhalte!$E$5:$E$104,$A44),""))</f>
        <v/>
      </c>
      <c r="I44" s="7">
        <f>IF($A44="","",IF(OR($B44="",$C44=""),"Eingabe fehlt",IF(COUNTIF($A$5:$A$104,$A44)&gt;1,"Duplikat",IF($H44=0,"Ohne Vorgang",IF($G44="","Takt fehlt",IF($G44&gt;Parameter!$B$13,"Überlast",IF($G44&gt;=Parameter!$B$12,"Beobachten","Im Ziel")))))))</f>
        <v/>
      </c>
    </row>
    <row r="45">
      <c r="A45" s="14" t="n"/>
      <c r="B45" s="15" t="n"/>
      <c r="C45" s="16" t="n"/>
      <c r="D45" s="40">
        <f>IF(OR($A45="",Parameter!$B$17="",$C45=""),"",IFERROR(Parameter!$B$17*$C45,""))</f>
        <v/>
      </c>
      <c r="E45" s="40">
        <f>IF($A45="","",IFERROR(SUMIF(Arbeitsinhalte!$E$5:$E$104,$A45,Arbeitsinhalte!$H$5:$H$104),""))</f>
        <v/>
      </c>
      <c r="F45" s="40">
        <f>IFERROR(IF(OR($D45="",$E45=""),"",$D45-$E45),"")</f>
        <v/>
      </c>
      <c r="G45" s="42">
        <f>IFERROR(IF(OR($D45="",$E45=""),"",$E45/$D45),"")</f>
        <v/>
      </c>
      <c r="H45" s="21">
        <f>IF($A45="","",IFERROR(COUNTIF(Arbeitsinhalte!$E$5:$E$104,$A45),""))</f>
        <v/>
      </c>
      <c r="I45" s="5">
        <f>IF($A45="","",IF(OR($B45="",$C45=""),"Eingabe fehlt",IF(COUNTIF($A$5:$A$104,$A45)&gt;1,"Duplikat",IF($H45=0,"Ohne Vorgang",IF($G45="","Takt fehlt",IF($G45&gt;Parameter!$B$13,"Überlast",IF($G45&gt;=Parameter!$B$12,"Beobachten","Im Ziel")))))))</f>
        <v/>
      </c>
    </row>
    <row r="46">
      <c r="A46" s="14" t="n"/>
      <c r="B46" s="15" t="n"/>
      <c r="C46" s="16" t="n"/>
      <c r="D46" s="41">
        <f>IF(OR($A46="",Parameter!$B$17="",$C46=""),"",IFERROR(Parameter!$B$17*$C46,""))</f>
        <v/>
      </c>
      <c r="E46" s="41">
        <f>IF($A46="","",IFERROR(SUMIF(Arbeitsinhalte!$E$5:$E$104,$A46,Arbeitsinhalte!$H$5:$H$104),""))</f>
        <v/>
      </c>
      <c r="F46" s="41">
        <f>IFERROR(IF(OR($D46="",$E46=""),"",$D46-$E46),"")</f>
        <v/>
      </c>
      <c r="G46" s="43">
        <f>IFERROR(IF(OR($D46="",$E46=""),"",$E46/$D46),"")</f>
        <v/>
      </c>
      <c r="H46" s="23">
        <f>IF($A46="","",IFERROR(COUNTIF(Arbeitsinhalte!$E$5:$E$104,$A46),""))</f>
        <v/>
      </c>
      <c r="I46" s="7">
        <f>IF($A46="","",IF(OR($B46="",$C46=""),"Eingabe fehlt",IF(COUNTIF($A$5:$A$104,$A46)&gt;1,"Duplikat",IF($H46=0,"Ohne Vorgang",IF($G46="","Takt fehlt",IF($G46&gt;Parameter!$B$13,"Überlast",IF($G46&gt;=Parameter!$B$12,"Beobachten","Im Ziel")))))))</f>
        <v/>
      </c>
    </row>
    <row r="47">
      <c r="A47" s="14" t="n"/>
      <c r="B47" s="15" t="n"/>
      <c r="C47" s="16" t="n"/>
      <c r="D47" s="40">
        <f>IF(OR($A47="",Parameter!$B$17="",$C47=""),"",IFERROR(Parameter!$B$17*$C47,""))</f>
        <v/>
      </c>
      <c r="E47" s="40">
        <f>IF($A47="","",IFERROR(SUMIF(Arbeitsinhalte!$E$5:$E$104,$A47,Arbeitsinhalte!$H$5:$H$104),""))</f>
        <v/>
      </c>
      <c r="F47" s="40">
        <f>IFERROR(IF(OR($D47="",$E47=""),"",$D47-$E47),"")</f>
        <v/>
      </c>
      <c r="G47" s="42">
        <f>IFERROR(IF(OR($D47="",$E47=""),"",$E47/$D47),"")</f>
        <v/>
      </c>
      <c r="H47" s="21">
        <f>IF($A47="","",IFERROR(COUNTIF(Arbeitsinhalte!$E$5:$E$104,$A47),""))</f>
        <v/>
      </c>
      <c r="I47" s="5">
        <f>IF($A47="","",IF(OR($B47="",$C47=""),"Eingabe fehlt",IF(COUNTIF($A$5:$A$104,$A47)&gt;1,"Duplikat",IF($H47=0,"Ohne Vorgang",IF($G47="","Takt fehlt",IF($G47&gt;Parameter!$B$13,"Überlast",IF($G47&gt;=Parameter!$B$12,"Beobachten","Im Ziel")))))))</f>
        <v/>
      </c>
    </row>
    <row r="48">
      <c r="A48" s="14" t="n"/>
      <c r="B48" s="15" t="n"/>
      <c r="C48" s="16" t="n"/>
      <c r="D48" s="41">
        <f>IF(OR($A48="",Parameter!$B$17="",$C48=""),"",IFERROR(Parameter!$B$17*$C48,""))</f>
        <v/>
      </c>
      <c r="E48" s="41">
        <f>IF($A48="","",IFERROR(SUMIF(Arbeitsinhalte!$E$5:$E$104,$A48,Arbeitsinhalte!$H$5:$H$104),""))</f>
        <v/>
      </c>
      <c r="F48" s="41">
        <f>IFERROR(IF(OR($D48="",$E48=""),"",$D48-$E48),"")</f>
        <v/>
      </c>
      <c r="G48" s="43">
        <f>IFERROR(IF(OR($D48="",$E48=""),"",$E48/$D48),"")</f>
        <v/>
      </c>
      <c r="H48" s="23">
        <f>IF($A48="","",IFERROR(COUNTIF(Arbeitsinhalte!$E$5:$E$104,$A48),""))</f>
        <v/>
      </c>
      <c r="I48" s="7">
        <f>IF($A48="","",IF(OR($B48="",$C48=""),"Eingabe fehlt",IF(COUNTIF($A$5:$A$104,$A48)&gt;1,"Duplikat",IF($H48=0,"Ohne Vorgang",IF($G48="","Takt fehlt",IF($G48&gt;Parameter!$B$13,"Überlast",IF($G48&gt;=Parameter!$B$12,"Beobachten","Im Ziel")))))))</f>
        <v/>
      </c>
    </row>
    <row r="49">
      <c r="A49" s="14" t="n"/>
      <c r="B49" s="15" t="n"/>
      <c r="C49" s="16" t="n"/>
      <c r="D49" s="40">
        <f>IF(OR($A49="",Parameter!$B$17="",$C49=""),"",IFERROR(Parameter!$B$17*$C49,""))</f>
        <v/>
      </c>
      <c r="E49" s="40">
        <f>IF($A49="","",IFERROR(SUMIF(Arbeitsinhalte!$E$5:$E$104,$A49,Arbeitsinhalte!$H$5:$H$104),""))</f>
        <v/>
      </c>
      <c r="F49" s="40">
        <f>IFERROR(IF(OR($D49="",$E49=""),"",$D49-$E49),"")</f>
        <v/>
      </c>
      <c r="G49" s="42">
        <f>IFERROR(IF(OR($D49="",$E49=""),"",$E49/$D49),"")</f>
        <v/>
      </c>
      <c r="H49" s="21">
        <f>IF($A49="","",IFERROR(COUNTIF(Arbeitsinhalte!$E$5:$E$104,$A49),""))</f>
        <v/>
      </c>
      <c r="I49" s="5">
        <f>IF($A49="","",IF(OR($B49="",$C49=""),"Eingabe fehlt",IF(COUNTIF($A$5:$A$104,$A49)&gt;1,"Duplikat",IF($H49=0,"Ohne Vorgang",IF($G49="","Takt fehlt",IF($G49&gt;Parameter!$B$13,"Überlast",IF($G49&gt;=Parameter!$B$12,"Beobachten","Im Ziel")))))))</f>
        <v/>
      </c>
    </row>
    <row r="50">
      <c r="A50" s="14" t="n"/>
      <c r="B50" s="15" t="n"/>
      <c r="C50" s="16" t="n"/>
      <c r="D50" s="41">
        <f>IF(OR($A50="",Parameter!$B$17="",$C50=""),"",IFERROR(Parameter!$B$17*$C50,""))</f>
        <v/>
      </c>
      <c r="E50" s="41">
        <f>IF($A50="","",IFERROR(SUMIF(Arbeitsinhalte!$E$5:$E$104,$A50,Arbeitsinhalte!$H$5:$H$104),""))</f>
        <v/>
      </c>
      <c r="F50" s="41">
        <f>IFERROR(IF(OR($D50="",$E50=""),"",$D50-$E50),"")</f>
        <v/>
      </c>
      <c r="G50" s="43">
        <f>IFERROR(IF(OR($D50="",$E50=""),"",$E50/$D50),"")</f>
        <v/>
      </c>
      <c r="H50" s="23">
        <f>IF($A50="","",IFERROR(COUNTIF(Arbeitsinhalte!$E$5:$E$104,$A50),""))</f>
        <v/>
      </c>
      <c r="I50" s="7">
        <f>IF($A50="","",IF(OR($B50="",$C50=""),"Eingabe fehlt",IF(COUNTIF($A$5:$A$104,$A50)&gt;1,"Duplikat",IF($H50=0,"Ohne Vorgang",IF($G50="","Takt fehlt",IF($G50&gt;Parameter!$B$13,"Überlast",IF($G50&gt;=Parameter!$B$12,"Beobachten","Im Ziel")))))))</f>
        <v/>
      </c>
    </row>
    <row r="51">
      <c r="A51" s="14" t="n"/>
      <c r="B51" s="15" t="n"/>
      <c r="C51" s="16" t="n"/>
      <c r="D51" s="40">
        <f>IF(OR($A51="",Parameter!$B$17="",$C51=""),"",IFERROR(Parameter!$B$17*$C51,""))</f>
        <v/>
      </c>
      <c r="E51" s="40">
        <f>IF($A51="","",IFERROR(SUMIF(Arbeitsinhalte!$E$5:$E$104,$A51,Arbeitsinhalte!$H$5:$H$104),""))</f>
        <v/>
      </c>
      <c r="F51" s="40">
        <f>IFERROR(IF(OR($D51="",$E51=""),"",$D51-$E51),"")</f>
        <v/>
      </c>
      <c r="G51" s="42">
        <f>IFERROR(IF(OR($D51="",$E51=""),"",$E51/$D51),"")</f>
        <v/>
      </c>
      <c r="H51" s="21">
        <f>IF($A51="","",IFERROR(COUNTIF(Arbeitsinhalte!$E$5:$E$104,$A51),""))</f>
        <v/>
      </c>
      <c r="I51" s="5">
        <f>IF($A51="","",IF(OR($B51="",$C51=""),"Eingabe fehlt",IF(COUNTIF($A$5:$A$104,$A51)&gt;1,"Duplikat",IF($H51=0,"Ohne Vorgang",IF($G51="","Takt fehlt",IF($G51&gt;Parameter!$B$13,"Überlast",IF($G51&gt;=Parameter!$B$12,"Beobachten","Im Ziel")))))))</f>
        <v/>
      </c>
    </row>
    <row r="52">
      <c r="A52" s="14" t="n"/>
      <c r="B52" s="15" t="n"/>
      <c r="C52" s="16" t="n"/>
      <c r="D52" s="41">
        <f>IF(OR($A52="",Parameter!$B$17="",$C52=""),"",IFERROR(Parameter!$B$17*$C52,""))</f>
        <v/>
      </c>
      <c r="E52" s="41">
        <f>IF($A52="","",IFERROR(SUMIF(Arbeitsinhalte!$E$5:$E$104,$A52,Arbeitsinhalte!$H$5:$H$104),""))</f>
        <v/>
      </c>
      <c r="F52" s="41">
        <f>IFERROR(IF(OR($D52="",$E52=""),"",$D52-$E52),"")</f>
        <v/>
      </c>
      <c r="G52" s="43">
        <f>IFERROR(IF(OR($D52="",$E52=""),"",$E52/$D52),"")</f>
        <v/>
      </c>
      <c r="H52" s="23">
        <f>IF($A52="","",IFERROR(COUNTIF(Arbeitsinhalte!$E$5:$E$104,$A52),""))</f>
        <v/>
      </c>
      <c r="I52" s="7">
        <f>IF($A52="","",IF(OR($B52="",$C52=""),"Eingabe fehlt",IF(COUNTIF($A$5:$A$104,$A52)&gt;1,"Duplikat",IF($H52=0,"Ohne Vorgang",IF($G52="","Takt fehlt",IF($G52&gt;Parameter!$B$13,"Überlast",IF($G52&gt;=Parameter!$B$12,"Beobachten","Im Ziel")))))))</f>
        <v/>
      </c>
    </row>
    <row r="53">
      <c r="A53" s="14" t="n"/>
      <c r="B53" s="15" t="n"/>
      <c r="C53" s="16" t="n"/>
      <c r="D53" s="40">
        <f>IF(OR($A53="",Parameter!$B$17="",$C53=""),"",IFERROR(Parameter!$B$17*$C53,""))</f>
        <v/>
      </c>
      <c r="E53" s="40">
        <f>IF($A53="","",IFERROR(SUMIF(Arbeitsinhalte!$E$5:$E$104,$A53,Arbeitsinhalte!$H$5:$H$104),""))</f>
        <v/>
      </c>
      <c r="F53" s="40">
        <f>IFERROR(IF(OR($D53="",$E53=""),"",$D53-$E53),"")</f>
        <v/>
      </c>
      <c r="G53" s="42">
        <f>IFERROR(IF(OR($D53="",$E53=""),"",$E53/$D53),"")</f>
        <v/>
      </c>
      <c r="H53" s="21">
        <f>IF($A53="","",IFERROR(COUNTIF(Arbeitsinhalte!$E$5:$E$104,$A53),""))</f>
        <v/>
      </c>
      <c r="I53" s="5">
        <f>IF($A53="","",IF(OR($B53="",$C53=""),"Eingabe fehlt",IF(COUNTIF($A$5:$A$104,$A53)&gt;1,"Duplikat",IF($H53=0,"Ohne Vorgang",IF($G53="","Takt fehlt",IF($G53&gt;Parameter!$B$13,"Überlast",IF($G53&gt;=Parameter!$B$12,"Beobachten","Im Ziel")))))))</f>
        <v/>
      </c>
    </row>
    <row r="54">
      <c r="A54" s="14" t="n"/>
      <c r="B54" s="15" t="n"/>
      <c r="C54" s="16" t="n"/>
      <c r="D54" s="41">
        <f>IF(OR($A54="",Parameter!$B$17="",$C54=""),"",IFERROR(Parameter!$B$17*$C54,""))</f>
        <v/>
      </c>
      <c r="E54" s="41">
        <f>IF($A54="","",IFERROR(SUMIF(Arbeitsinhalte!$E$5:$E$104,$A54,Arbeitsinhalte!$H$5:$H$104),""))</f>
        <v/>
      </c>
      <c r="F54" s="41">
        <f>IFERROR(IF(OR($D54="",$E54=""),"",$D54-$E54),"")</f>
        <v/>
      </c>
      <c r="G54" s="43">
        <f>IFERROR(IF(OR($D54="",$E54=""),"",$E54/$D54),"")</f>
        <v/>
      </c>
      <c r="H54" s="23">
        <f>IF($A54="","",IFERROR(COUNTIF(Arbeitsinhalte!$E$5:$E$104,$A54),""))</f>
        <v/>
      </c>
      <c r="I54" s="7">
        <f>IF($A54="","",IF(OR($B54="",$C54=""),"Eingabe fehlt",IF(COUNTIF($A$5:$A$104,$A54)&gt;1,"Duplikat",IF($H54=0,"Ohne Vorgang",IF($G54="","Takt fehlt",IF($G54&gt;Parameter!$B$13,"Überlast",IF($G54&gt;=Parameter!$B$12,"Beobachten","Im Ziel")))))))</f>
        <v/>
      </c>
    </row>
    <row r="55">
      <c r="A55" s="14" t="n"/>
      <c r="B55" s="15" t="n"/>
      <c r="C55" s="16" t="n"/>
      <c r="D55" s="40">
        <f>IF(OR($A55="",Parameter!$B$17="",$C55=""),"",IFERROR(Parameter!$B$17*$C55,""))</f>
        <v/>
      </c>
      <c r="E55" s="40">
        <f>IF($A55="","",IFERROR(SUMIF(Arbeitsinhalte!$E$5:$E$104,$A55,Arbeitsinhalte!$H$5:$H$104),""))</f>
        <v/>
      </c>
      <c r="F55" s="40">
        <f>IFERROR(IF(OR($D55="",$E55=""),"",$D55-$E55),"")</f>
        <v/>
      </c>
      <c r="G55" s="42">
        <f>IFERROR(IF(OR($D55="",$E55=""),"",$E55/$D55),"")</f>
        <v/>
      </c>
      <c r="H55" s="21">
        <f>IF($A55="","",IFERROR(COUNTIF(Arbeitsinhalte!$E$5:$E$104,$A55),""))</f>
        <v/>
      </c>
      <c r="I55" s="5">
        <f>IF($A55="","",IF(OR($B55="",$C55=""),"Eingabe fehlt",IF(COUNTIF($A$5:$A$104,$A55)&gt;1,"Duplikat",IF($H55=0,"Ohne Vorgang",IF($G55="","Takt fehlt",IF($G55&gt;Parameter!$B$13,"Überlast",IF($G55&gt;=Parameter!$B$12,"Beobachten","Im Ziel")))))))</f>
        <v/>
      </c>
    </row>
    <row r="56">
      <c r="A56" s="14" t="n"/>
      <c r="B56" s="15" t="n"/>
      <c r="C56" s="16" t="n"/>
      <c r="D56" s="41">
        <f>IF(OR($A56="",Parameter!$B$17="",$C56=""),"",IFERROR(Parameter!$B$17*$C56,""))</f>
        <v/>
      </c>
      <c r="E56" s="41">
        <f>IF($A56="","",IFERROR(SUMIF(Arbeitsinhalte!$E$5:$E$104,$A56,Arbeitsinhalte!$H$5:$H$104),""))</f>
        <v/>
      </c>
      <c r="F56" s="41">
        <f>IFERROR(IF(OR($D56="",$E56=""),"",$D56-$E56),"")</f>
        <v/>
      </c>
      <c r="G56" s="43">
        <f>IFERROR(IF(OR($D56="",$E56=""),"",$E56/$D56),"")</f>
        <v/>
      </c>
      <c r="H56" s="23">
        <f>IF($A56="","",IFERROR(COUNTIF(Arbeitsinhalte!$E$5:$E$104,$A56),""))</f>
        <v/>
      </c>
      <c r="I56" s="7">
        <f>IF($A56="","",IF(OR($B56="",$C56=""),"Eingabe fehlt",IF(COUNTIF($A$5:$A$104,$A56)&gt;1,"Duplikat",IF($H56=0,"Ohne Vorgang",IF($G56="","Takt fehlt",IF($G56&gt;Parameter!$B$13,"Überlast",IF($G56&gt;=Parameter!$B$12,"Beobachten","Im Ziel")))))))</f>
        <v/>
      </c>
    </row>
    <row r="57">
      <c r="A57" s="14" t="n"/>
      <c r="B57" s="15" t="n"/>
      <c r="C57" s="16" t="n"/>
      <c r="D57" s="40">
        <f>IF(OR($A57="",Parameter!$B$17="",$C57=""),"",IFERROR(Parameter!$B$17*$C57,""))</f>
        <v/>
      </c>
      <c r="E57" s="40">
        <f>IF($A57="","",IFERROR(SUMIF(Arbeitsinhalte!$E$5:$E$104,$A57,Arbeitsinhalte!$H$5:$H$104),""))</f>
        <v/>
      </c>
      <c r="F57" s="40">
        <f>IFERROR(IF(OR($D57="",$E57=""),"",$D57-$E57),"")</f>
        <v/>
      </c>
      <c r="G57" s="42">
        <f>IFERROR(IF(OR($D57="",$E57=""),"",$E57/$D57),"")</f>
        <v/>
      </c>
      <c r="H57" s="21">
        <f>IF($A57="","",IFERROR(COUNTIF(Arbeitsinhalte!$E$5:$E$104,$A57),""))</f>
        <v/>
      </c>
      <c r="I57" s="5">
        <f>IF($A57="","",IF(OR($B57="",$C57=""),"Eingabe fehlt",IF(COUNTIF($A$5:$A$104,$A57)&gt;1,"Duplikat",IF($H57=0,"Ohne Vorgang",IF($G57="","Takt fehlt",IF($G57&gt;Parameter!$B$13,"Überlast",IF($G57&gt;=Parameter!$B$12,"Beobachten","Im Ziel")))))))</f>
        <v/>
      </c>
    </row>
    <row r="58">
      <c r="A58" s="14" t="n"/>
      <c r="B58" s="15" t="n"/>
      <c r="C58" s="16" t="n"/>
      <c r="D58" s="41">
        <f>IF(OR($A58="",Parameter!$B$17="",$C58=""),"",IFERROR(Parameter!$B$17*$C58,""))</f>
        <v/>
      </c>
      <c r="E58" s="41">
        <f>IF($A58="","",IFERROR(SUMIF(Arbeitsinhalte!$E$5:$E$104,$A58,Arbeitsinhalte!$H$5:$H$104),""))</f>
        <v/>
      </c>
      <c r="F58" s="41">
        <f>IFERROR(IF(OR($D58="",$E58=""),"",$D58-$E58),"")</f>
        <v/>
      </c>
      <c r="G58" s="43">
        <f>IFERROR(IF(OR($D58="",$E58=""),"",$E58/$D58),"")</f>
        <v/>
      </c>
      <c r="H58" s="23">
        <f>IF($A58="","",IFERROR(COUNTIF(Arbeitsinhalte!$E$5:$E$104,$A58),""))</f>
        <v/>
      </c>
      <c r="I58" s="7">
        <f>IF($A58="","",IF(OR($B58="",$C58=""),"Eingabe fehlt",IF(COUNTIF($A$5:$A$104,$A58)&gt;1,"Duplikat",IF($H58=0,"Ohne Vorgang",IF($G58="","Takt fehlt",IF($G58&gt;Parameter!$B$13,"Überlast",IF($G58&gt;=Parameter!$B$12,"Beobachten","Im Ziel")))))))</f>
        <v/>
      </c>
    </row>
    <row r="59">
      <c r="A59" s="14" t="n"/>
      <c r="B59" s="15" t="n"/>
      <c r="C59" s="16" t="n"/>
      <c r="D59" s="40">
        <f>IF(OR($A59="",Parameter!$B$17="",$C59=""),"",IFERROR(Parameter!$B$17*$C59,""))</f>
        <v/>
      </c>
      <c r="E59" s="40">
        <f>IF($A59="","",IFERROR(SUMIF(Arbeitsinhalte!$E$5:$E$104,$A59,Arbeitsinhalte!$H$5:$H$104),""))</f>
        <v/>
      </c>
      <c r="F59" s="40">
        <f>IFERROR(IF(OR($D59="",$E59=""),"",$D59-$E59),"")</f>
        <v/>
      </c>
      <c r="G59" s="42">
        <f>IFERROR(IF(OR($D59="",$E59=""),"",$E59/$D59),"")</f>
        <v/>
      </c>
      <c r="H59" s="21">
        <f>IF($A59="","",IFERROR(COUNTIF(Arbeitsinhalte!$E$5:$E$104,$A59),""))</f>
        <v/>
      </c>
      <c r="I59" s="5">
        <f>IF($A59="","",IF(OR($B59="",$C59=""),"Eingabe fehlt",IF(COUNTIF($A$5:$A$104,$A59)&gt;1,"Duplikat",IF($H59=0,"Ohne Vorgang",IF($G59="","Takt fehlt",IF($G59&gt;Parameter!$B$13,"Überlast",IF($G59&gt;=Parameter!$B$12,"Beobachten","Im Ziel")))))))</f>
        <v/>
      </c>
    </row>
    <row r="60">
      <c r="A60" s="14" t="n"/>
      <c r="B60" s="15" t="n"/>
      <c r="C60" s="16" t="n"/>
      <c r="D60" s="41">
        <f>IF(OR($A60="",Parameter!$B$17="",$C60=""),"",IFERROR(Parameter!$B$17*$C60,""))</f>
        <v/>
      </c>
      <c r="E60" s="41">
        <f>IF($A60="","",IFERROR(SUMIF(Arbeitsinhalte!$E$5:$E$104,$A60,Arbeitsinhalte!$H$5:$H$104),""))</f>
        <v/>
      </c>
      <c r="F60" s="41">
        <f>IFERROR(IF(OR($D60="",$E60=""),"",$D60-$E60),"")</f>
        <v/>
      </c>
      <c r="G60" s="43">
        <f>IFERROR(IF(OR($D60="",$E60=""),"",$E60/$D60),"")</f>
        <v/>
      </c>
      <c r="H60" s="23">
        <f>IF($A60="","",IFERROR(COUNTIF(Arbeitsinhalte!$E$5:$E$104,$A60),""))</f>
        <v/>
      </c>
      <c r="I60" s="7">
        <f>IF($A60="","",IF(OR($B60="",$C60=""),"Eingabe fehlt",IF(COUNTIF($A$5:$A$104,$A60)&gt;1,"Duplikat",IF($H60=0,"Ohne Vorgang",IF($G60="","Takt fehlt",IF($G60&gt;Parameter!$B$13,"Überlast",IF($G60&gt;=Parameter!$B$12,"Beobachten","Im Ziel")))))))</f>
        <v/>
      </c>
    </row>
    <row r="61">
      <c r="A61" s="14" t="n"/>
      <c r="B61" s="15" t="n"/>
      <c r="C61" s="16" t="n"/>
      <c r="D61" s="40">
        <f>IF(OR($A61="",Parameter!$B$17="",$C61=""),"",IFERROR(Parameter!$B$17*$C61,""))</f>
        <v/>
      </c>
      <c r="E61" s="40">
        <f>IF($A61="","",IFERROR(SUMIF(Arbeitsinhalte!$E$5:$E$104,$A61,Arbeitsinhalte!$H$5:$H$104),""))</f>
        <v/>
      </c>
      <c r="F61" s="40">
        <f>IFERROR(IF(OR($D61="",$E61=""),"",$D61-$E61),"")</f>
        <v/>
      </c>
      <c r="G61" s="42">
        <f>IFERROR(IF(OR($D61="",$E61=""),"",$E61/$D61),"")</f>
        <v/>
      </c>
      <c r="H61" s="21">
        <f>IF($A61="","",IFERROR(COUNTIF(Arbeitsinhalte!$E$5:$E$104,$A61),""))</f>
        <v/>
      </c>
      <c r="I61" s="5">
        <f>IF($A61="","",IF(OR($B61="",$C61=""),"Eingabe fehlt",IF(COUNTIF($A$5:$A$104,$A61)&gt;1,"Duplikat",IF($H61=0,"Ohne Vorgang",IF($G61="","Takt fehlt",IF($G61&gt;Parameter!$B$13,"Überlast",IF($G61&gt;=Parameter!$B$12,"Beobachten","Im Ziel")))))))</f>
        <v/>
      </c>
    </row>
    <row r="62">
      <c r="A62" s="14" t="n"/>
      <c r="B62" s="15" t="n"/>
      <c r="C62" s="16" t="n"/>
      <c r="D62" s="41">
        <f>IF(OR($A62="",Parameter!$B$17="",$C62=""),"",IFERROR(Parameter!$B$17*$C62,""))</f>
        <v/>
      </c>
      <c r="E62" s="41">
        <f>IF($A62="","",IFERROR(SUMIF(Arbeitsinhalte!$E$5:$E$104,$A62,Arbeitsinhalte!$H$5:$H$104),""))</f>
        <v/>
      </c>
      <c r="F62" s="41">
        <f>IFERROR(IF(OR($D62="",$E62=""),"",$D62-$E62),"")</f>
        <v/>
      </c>
      <c r="G62" s="43">
        <f>IFERROR(IF(OR($D62="",$E62=""),"",$E62/$D62),"")</f>
        <v/>
      </c>
      <c r="H62" s="23">
        <f>IF($A62="","",IFERROR(COUNTIF(Arbeitsinhalte!$E$5:$E$104,$A62),""))</f>
        <v/>
      </c>
      <c r="I62" s="7">
        <f>IF($A62="","",IF(OR($B62="",$C62=""),"Eingabe fehlt",IF(COUNTIF($A$5:$A$104,$A62)&gt;1,"Duplikat",IF($H62=0,"Ohne Vorgang",IF($G62="","Takt fehlt",IF($G62&gt;Parameter!$B$13,"Überlast",IF($G62&gt;=Parameter!$B$12,"Beobachten","Im Ziel")))))))</f>
        <v/>
      </c>
    </row>
    <row r="63">
      <c r="A63" s="14" t="n"/>
      <c r="B63" s="15" t="n"/>
      <c r="C63" s="16" t="n"/>
      <c r="D63" s="40">
        <f>IF(OR($A63="",Parameter!$B$17="",$C63=""),"",IFERROR(Parameter!$B$17*$C63,""))</f>
        <v/>
      </c>
      <c r="E63" s="40">
        <f>IF($A63="","",IFERROR(SUMIF(Arbeitsinhalte!$E$5:$E$104,$A63,Arbeitsinhalte!$H$5:$H$104),""))</f>
        <v/>
      </c>
      <c r="F63" s="40">
        <f>IFERROR(IF(OR($D63="",$E63=""),"",$D63-$E63),"")</f>
        <v/>
      </c>
      <c r="G63" s="42">
        <f>IFERROR(IF(OR($D63="",$E63=""),"",$E63/$D63),"")</f>
        <v/>
      </c>
      <c r="H63" s="21">
        <f>IF($A63="","",IFERROR(COUNTIF(Arbeitsinhalte!$E$5:$E$104,$A63),""))</f>
        <v/>
      </c>
      <c r="I63" s="5">
        <f>IF($A63="","",IF(OR($B63="",$C63=""),"Eingabe fehlt",IF(COUNTIF($A$5:$A$104,$A63)&gt;1,"Duplikat",IF($H63=0,"Ohne Vorgang",IF($G63="","Takt fehlt",IF($G63&gt;Parameter!$B$13,"Überlast",IF($G63&gt;=Parameter!$B$12,"Beobachten","Im Ziel")))))))</f>
        <v/>
      </c>
    </row>
    <row r="64">
      <c r="A64" s="14" t="n"/>
      <c r="B64" s="15" t="n"/>
      <c r="C64" s="16" t="n"/>
      <c r="D64" s="41">
        <f>IF(OR($A64="",Parameter!$B$17="",$C64=""),"",IFERROR(Parameter!$B$17*$C64,""))</f>
        <v/>
      </c>
      <c r="E64" s="41">
        <f>IF($A64="","",IFERROR(SUMIF(Arbeitsinhalte!$E$5:$E$104,$A64,Arbeitsinhalte!$H$5:$H$104),""))</f>
        <v/>
      </c>
      <c r="F64" s="41">
        <f>IFERROR(IF(OR($D64="",$E64=""),"",$D64-$E64),"")</f>
        <v/>
      </c>
      <c r="G64" s="43">
        <f>IFERROR(IF(OR($D64="",$E64=""),"",$E64/$D64),"")</f>
        <v/>
      </c>
      <c r="H64" s="23">
        <f>IF($A64="","",IFERROR(COUNTIF(Arbeitsinhalte!$E$5:$E$104,$A64),""))</f>
        <v/>
      </c>
      <c r="I64" s="7">
        <f>IF($A64="","",IF(OR($B64="",$C64=""),"Eingabe fehlt",IF(COUNTIF($A$5:$A$104,$A64)&gt;1,"Duplikat",IF($H64=0,"Ohne Vorgang",IF($G64="","Takt fehlt",IF($G64&gt;Parameter!$B$13,"Überlast",IF($G64&gt;=Parameter!$B$12,"Beobachten","Im Ziel")))))))</f>
        <v/>
      </c>
    </row>
    <row r="65">
      <c r="A65" s="14" t="n"/>
      <c r="B65" s="15" t="n"/>
      <c r="C65" s="16" t="n"/>
      <c r="D65" s="40">
        <f>IF(OR($A65="",Parameter!$B$17="",$C65=""),"",IFERROR(Parameter!$B$17*$C65,""))</f>
        <v/>
      </c>
      <c r="E65" s="40">
        <f>IF($A65="","",IFERROR(SUMIF(Arbeitsinhalte!$E$5:$E$104,$A65,Arbeitsinhalte!$H$5:$H$104),""))</f>
        <v/>
      </c>
      <c r="F65" s="40">
        <f>IFERROR(IF(OR($D65="",$E65=""),"",$D65-$E65),"")</f>
        <v/>
      </c>
      <c r="G65" s="42">
        <f>IFERROR(IF(OR($D65="",$E65=""),"",$E65/$D65),"")</f>
        <v/>
      </c>
      <c r="H65" s="21">
        <f>IF($A65="","",IFERROR(COUNTIF(Arbeitsinhalte!$E$5:$E$104,$A65),""))</f>
        <v/>
      </c>
      <c r="I65" s="5">
        <f>IF($A65="","",IF(OR($B65="",$C65=""),"Eingabe fehlt",IF(COUNTIF($A$5:$A$104,$A65)&gt;1,"Duplikat",IF($H65=0,"Ohne Vorgang",IF($G65="","Takt fehlt",IF($G65&gt;Parameter!$B$13,"Überlast",IF($G65&gt;=Parameter!$B$12,"Beobachten","Im Ziel")))))))</f>
        <v/>
      </c>
    </row>
    <row r="66">
      <c r="A66" s="14" t="n"/>
      <c r="B66" s="15" t="n"/>
      <c r="C66" s="16" t="n"/>
      <c r="D66" s="41">
        <f>IF(OR($A66="",Parameter!$B$17="",$C66=""),"",IFERROR(Parameter!$B$17*$C66,""))</f>
        <v/>
      </c>
      <c r="E66" s="41">
        <f>IF($A66="","",IFERROR(SUMIF(Arbeitsinhalte!$E$5:$E$104,$A66,Arbeitsinhalte!$H$5:$H$104),""))</f>
        <v/>
      </c>
      <c r="F66" s="41">
        <f>IFERROR(IF(OR($D66="",$E66=""),"",$D66-$E66),"")</f>
        <v/>
      </c>
      <c r="G66" s="43">
        <f>IFERROR(IF(OR($D66="",$E66=""),"",$E66/$D66),"")</f>
        <v/>
      </c>
      <c r="H66" s="23">
        <f>IF($A66="","",IFERROR(COUNTIF(Arbeitsinhalte!$E$5:$E$104,$A66),""))</f>
        <v/>
      </c>
      <c r="I66" s="7">
        <f>IF($A66="","",IF(OR($B66="",$C66=""),"Eingabe fehlt",IF(COUNTIF($A$5:$A$104,$A66)&gt;1,"Duplikat",IF($H66=0,"Ohne Vorgang",IF($G66="","Takt fehlt",IF($G66&gt;Parameter!$B$13,"Überlast",IF($G66&gt;=Parameter!$B$12,"Beobachten","Im Ziel")))))))</f>
        <v/>
      </c>
    </row>
    <row r="67">
      <c r="A67" s="14" t="n"/>
      <c r="B67" s="15" t="n"/>
      <c r="C67" s="16" t="n"/>
      <c r="D67" s="40">
        <f>IF(OR($A67="",Parameter!$B$17="",$C67=""),"",IFERROR(Parameter!$B$17*$C67,""))</f>
        <v/>
      </c>
      <c r="E67" s="40">
        <f>IF($A67="","",IFERROR(SUMIF(Arbeitsinhalte!$E$5:$E$104,$A67,Arbeitsinhalte!$H$5:$H$104),""))</f>
        <v/>
      </c>
      <c r="F67" s="40">
        <f>IFERROR(IF(OR($D67="",$E67=""),"",$D67-$E67),"")</f>
        <v/>
      </c>
      <c r="G67" s="42">
        <f>IFERROR(IF(OR($D67="",$E67=""),"",$E67/$D67),"")</f>
        <v/>
      </c>
      <c r="H67" s="21">
        <f>IF($A67="","",IFERROR(COUNTIF(Arbeitsinhalte!$E$5:$E$104,$A67),""))</f>
        <v/>
      </c>
      <c r="I67" s="5">
        <f>IF($A67="","",IF(OR($B67="",$C67=""),"Eingabe fehlt",IF(COUNTIF($A$5:$A$104,$A67)&gt;1,"Duplikat",IF($H67=0,"Ohne Vorgang",IF($G67="","Takt fehlt",IF($G67&gt;Parameter!$B$13,"Überlast",IF($G67&gt;=Parameter!$B$12,"Beobachten","Im Ziel")))))))</f>
        <v/>
      </c>
    </row>
    <row r="68">
      <c r="A68" s="14" t="n"/>
      <c r="B68" s="15" t="n"/>
      <c r="C68" s="16" t="n"/>
      <c r="D68" s="41">
        <f>IF(OR($A68="",Parameter!$B$17="",$C68=""),"",IFERROR(Parameter!$B$17*$C68,""))</f>
        <v/>
      </c>
      <c r="E68" s="41">
        <f>IF($A68="","",IFERROR(SUMIF(Arbeitsinhalte!$E$5:$E$104,$A68,Arbeitsinhalte!$H$5:$H$104),""))</f>
        <v/>
      </c>
      <c r="F68" s="41">
        <f>IFERROR(IF(OR($D68="",$E68=""),"",$D68-$E68),"")</f>
        <v/>
      </c>
      <c r="G68" s="43">
        <f>IFERROR(IF(OR($D68="",$E68=""),"",$E68/$D68),"")</f>
        <v/>
      </c>
      <c r="H68" s="23">
        <f>IF($A68="","",IFERROR(COUNTIF(Arbeitsinhalte!$E$5:$E$104,$A68),""))</f>
        <v/>
      </c>
      <c r="I68" s="7">
        <f>IF($A68="","",IF(OR($B68="",$C68=""),"Eingabe fehlt",IF(COUNTIF($A$5:$A$104,$A68)&gt;1,"Duplikat",IF($H68=0,"Ohne Vorgang",IF($G68="","Takt fehlt",IF($G68&gt;Parameter!$B$13,"Überlast",IF($G68&gt;=Parameter!$B$12,"Beobachten","Im Ziel")))))))</f>
        <v/>
      </c>
    </row>
    <row r="69">
      <c r="A69" s="14" t="n"/>
      <c r="B69" s="15" t="n"/>
      <c r="C69" s="16" t="n"/>
      <c r="D69" s="40">
        <f>IF(OR($A69="",Parameter!$B$17="",$C69=""),"",IFERROR(Parameter!$B$17*$C69,""))</f>
        <v/>
      </c>
      <c r="E69" s="40">
        <f>IF($A69="","",IFERROR(SUMIF(Arbeitsinhalte!$E$5:$E$104,$A69,Arbeitsinhalte!$H$5:$H$104),""))</f>
        <v/>
      </c>
      <c r="F69" s="40">
        <f>IFERROR(IF(OR($D69="",$E69=""),"",$D69-$E69),"")</f>
        <v/>
      </c>
      <c r="G69" s="42">
        <f>IFERROR(IF(OR($D69="",$E69=""),"",$E69/$D69),"")</f>
        <v/>
      </c>
      <c r="H69" s="21">
        <f>IF($A69="","",IFERROR(COUNTIF(Arbeitsinhalte!$E$5:$E$104,$A69),""))</f>
        <v/>
      </c>
      <c r="I69" s="5">
        <f>IF($A69="","",IF(OR($B69="",$C69=""),"Eingabe fehlt",IF(COUNTIF($A$5:$A$104,$A69)&gt;1,"Duplikat",IF($H69=0,"Ohne Vorgang",IF($G69="","Takt fehlt",IF($G69&gt;Parameter!$B$13,"Überlast",IF($G69&gt;=Parameter!$B$12,"Beobachten","Im Ziel")))))))</f>
        <v/>
      </c>
    </row>
    <row r="70">
      <c r="A70" s="14" t="n"/>
      <c r="B70" s="15" t="n"/>
      <c r="C70" s="16" t="n"/>
      <c r="D70" s="41">
        <f>IF(OR($A70="",Parameter!$B$17="",$C70=""),"",IFERROR(Parameter!$B$17*$C70,""))</f>
        <v/>
      </c>
      <c r="E70" s="41">
        <f>IF($A70="","",IFERROR(SUMIF(Arbeitsinhalte!$E$5:$E$104,$A70,Arbeitsinhalte!$H$5:$H$104),""))</f>
        <v/>
      </c>
      <c r="F70" s="41">
        <f>IFERROR(IF(OR($D70="",$E70=""),"",$D70-$E70),"")</f>
        <v/>
      </c>
      <c r="G70" s="43">
        <f>IFERROR(IF(OR($D70="",$E70=""),"",$E70/$D70),"")</f>
        <v/>
      </c>
      <c r="H70" s="23">
        <f>IF($A70="","",IFERROR(COUNTIF(Arbeitsinhalte!$E$5:$E$104,$A70),""))</f>
        <v/>
      </c>
      <c r="I70" s="7">
        <f>IF($A70="","",IF(OR($B70="",$C70=""),"Eingabe fehlt",IF(COUNTIF($A$5:$A$104,$A70)&gt;1,"Duplikat",IF($H70=0,"Ohne Vorgang",IF($G70="","Takt fehlt",IF($G70&gt;Parameter!$B$13,"Überlast",IF($G70&gt;=Parameter!$B$12,"Beobachten","Im Ziel")))))))</f>
        <v/>
      </c>
    </row>
    <row r="71">
      <c r="A71" s="14" t="n"/>
      <c r="B71" s="15" t="n"/>
      <c r="C71" s="16" t="n"/>
      <c r="D71" s="40">
        <f>IF(OR($A71="",Parameter!$B$17="",$C71=""),"",IFERROR(Parameter!$B$17*$C71,""))</f>
        <v/>
      </c>
      <c r="E71" s="40">
        <f>IF($A71="","",IFERROR(SUMIF(Arbeitsinhalte!$E$5:$E$104,$A71,Arbeitsinhalte!$H$5:$H$104),""))</f>
        <v/>
      </c>
      <c r="F71" s="40">
        <f>IFERROR(IF(OR($D71="",$E71=""),"",$D71-$E71),"")</f>
        <v/>
      </c>
      <c r="G71" s="42">
        <f>IFERROR(IF(OR($D71="",$E71=""),"",$E71/$D71),"")</f>
        <v/>
      </c>
      <c r="H71" s="21">
        <f>IF($A71="","",IFERROR(COUNTIF(Arbeitsinhalte!$E$5:$E$104,$A71),""))</f>
        <v/>
      </c>
      <c r="I71" s="5">
        <f>IF($A71="","",IF(OR($B71="",$C71=""),"Eingabe fehlt",IF(COUNTIF($A$5:$A$104,$A71)&gt;1,"Duplikat",IF($H71=0,"Ohne Vorgang",IF($G71="","Takt fehlt",IF($G71&gt;Parameter!$B$13,"Überlast",IF($G71&gt;=Parameter!$B$12,"Beobachten","Im Ziel")))))))</f>
        <v/>
      </c>
    </row>
    <row r="72">
      <c r="A72" s="14" t="n"/>
      <c r="B72" s="15" t="n"/>
      <c r="C72" s="16" t="n"/>
      <c r="D72" s="41">
        <f>IF(OR($A72="",Parameter!$B$17="",$C72=""),"",IFERROR(Parameter!$B$17*$C72,""))</f>
        <v/>
      </c>
      <c r="E72" s="41">
        <f>IF($A72="","",IFERROR(SUMIF(Arbeitsinhalte!$E$5:$E$104,$A72,Arbeitsinhalte!$H$5:$H$104),""))</f>
        <v/>
      </c>
      <c r="F72" s="41">
        <f>IFERROR(IF(OR($D72="",$E72=""),"",$D72-$E72),"")</f>
        <v/>
      </c>
      <c r="G72" s="43">
        <f>IFERROR(IF(OR($D72="",$E72=""),"",$E72/$D72),"")</f>
        <v/>
      </c>
      <c r="H72" s="23">
        <f>IF($A72="","",IFERROR(COUNTIF(Arbeitsinhalte!$E$5:$E$104,$A72),""))</f>
        <v/>
      </c>
      <c r="I72" s="7">
        <f>IF($A72="","",IF(OR($B72="",$C72=""),"Eingabe fehlt",IF(COUNTIF($A$5:$A$104,$A72)&gt;1,"Duplikat",IF($H72=0,"Ohne Vorgang",IF($G72="","Takt fehlt",IF($G72&gt;Parameter!$B$13,"Überlast",IF($G72&gt;=Parameter!$B$12,"Beobachten","Im Ziel")))))))</f>
        <v/>
      </c>
    </row>
    <row r="73">
      <c r="A73" s="14" t="n"/>
      <c r="B73" s="15" t="n"/>
      <c r="C73" s="16" t="n"/>
      <c r="D73" s="40">
        <f>IF(OR($A73="",Parameter!$B$17="",$C73=""),"",IFERROR(Parameter!$B$17*$C73,""))</f>
        <v/>
      </c>
      <c r="E73" s="40">
        <f>IF($A73="","",IFERROR(SUMIF(Arbeitsinhalte!$E$5:$E$104,$A73,Arbeitsinhalte!$H$5:$H$104),""))</f>
        <v/>
      </c>
      <c r="F73" s="40">
        <f>IFERROR(IF(OR($D73="",$E73=""),"",$D73-$E73),"")</f>
        <v/>
      </c>
      <c r="G73" s="42">
        <f>IFERROR(IF(OR($D73="",$E73=""),"",$E73/$D73),"")</f>
        <v/>
      </c>
      <c r="H73" s="21">
        <f>IF($A73="","",IFERROR(COUNTIF(Arbeitsinhalte!$E$5:$E$104,$A73),""))</f>
        <v/>
      </c>
      <c r="I73" s="5">
        <f>IF($A73="","",IF(OR($B73="",$C73=""),"Eingabe fehlt",IF(COUNTIF($A$5:$A$104,$A73)&gt;1,"Duplikat",IF($H73=0,"Ohne Vorgang",IF($G73="","Takt fehlt",IF($G73&gt;Parameter!$B$13,"Überlast",IF($G73&gt;=Parameter!$B$12,"Beobachten","Im Ziel")))))))</f>
        <v/>
      </c>
    </row>
    <row r="74">
      <c r="A74" s="14" t="n"/>
      <c r="B74" s="15" t="n"/>
      <c r="C74" s="16" t="n"/>
      <c r="D74" s="41">
        <f>IF(OR($A74="",Parameter!$B$17="",$C74=""),"",IFERROR(Parameter!$B$17*$C74,""))</f>
        <v/>
      </c>
      <c r="E74" s="41">
        <f>IF($A74="","",IFERROR(SUMIF(Arbeitsinhalte!$E$5:$E$104,$A74,Arbeitsinhalte!$H$5:$H$104),""))</f>
        <v/>
      </c>
      <c r="F74" s="41">
        <f>IFERROR(IF(OR($D74="",$E74=""),"",$D74-$E74),"")</f>
        <v/>
      </c>
      <c r="G74" s="43">
        <f>IFERROR(IF(OR($D74="",$E74=""),"",$E74/$D74),"")</f>
        <v/>
      </c>
      <c r="H74" s="23">
        <f>IF($A74="","",IFERROR(COUNTIF(Arbeitsinhalte!$E$5:$E$104,$A74),""))</f>
        <v/>
      </c>
      <c r="I74" s="7">
        <f>IF($A74="","",IF(OR($B74="",$C74=""),"Eingabe fehlt",IF(COUNTIF($A$5:$A$104,$A74)&gt;1,"Duplikat",IF($H74=0,"Ohne Vorgang",IF($G74="","Takt fehlt",IF($G74&gt;Parameter!$B$13,"Überlast",IF($G74&gt;=Parameter!$B$12,"Beobachten","Im Ziel")))))))</f>
        <v/>
      </c>
    </row>
    <row r="75">
      <c r="A75" s="14" t="n"/>
      <c r="B75" s="15" t="n"/>
      <c r="C75" s="16" t="n"/>
      <c r="D75" s="40">
        <f>IF(OR($A75="",Parameter!$B$17="",$C75=""),"",IFERROR(Parameter!$B$17*$C75,""))</f>
        <v/>
      </c>
      <c r="E75" s="40">
        <f>IF($A75="","",IFERROR(SUMIF(Arbeitsinhalte!$E$5:$E$104,$A75,Arbeitsinhalte!$H$5:$H$104),""))</f>
        <v/>
      </c>
      <c r="F75" s="40">
        <f>IFERROR(IF(OR($D75="",$E75=""),"",$D75-$E75),"")</f>
        <v/>
      </c>
      <c r="G75" s="42">
        <f>IFERROR(IF(OR($D75="",$E75=""),"",$E75/$D75),"")</f>
        <v/>
      </c>
      <c r="H75" s="21">
        <f>IF($A75="","",IFERROR(COUNTIF(Arbeitsinhalte!$E$5:$E$104,$A75),""))</f>
        <v/>
      </c>
      <c r="I75" s="5">
        <f>IF($A75="","",IF(OR($B75="",$C75=""),"Eingabe fehlt",IF(COUNTIF($A$5:$A$104,$A75)&gt;1,"Duplikat",IF($H75=0,"Ohne Vorgang",IF($G75="","Takt fehlt",IF($G75&gt;Parameter!$B$13,"Überlast",IF($G75&gt;=Parameter!$B$12,"Beobachten","Im Ziel")))))))</f>
        <v/>
      </c>
    </row>
    <row r="76">
      <c r="A76" s="14" t="n"/>
      <c r="B76" s="15" t="n"/>
      <c r="C76" s="16" t="n"/>
      <c r="D76" s="41">
        <f>IF(OR($A76="",Parameter!$B$17="",$C76=""),"",IFERROR(Parameter!$B$17*$C76,""))</f>
        <v/>
      </c>
      <c r="E76" s="41">
        <f>IF($A76="","",IFERROR(SUMIF(Arbeitsinhalte!$E$5:$E$104,$A76,Arbeitsinhalte!$H$5:$H$104),""))</f>
        <v/>
      </c>
      <c r="F76" s="41">
        <f>IFERROR(IF(OR($D76="",$E76=""),"",$D76-$E76),"")</f>
        <v/>
      </c>
      <c r="G76" s="43">
        <f>IFERROR(IF(OR($D76="",$E76=""),"",$E76/$D76),"")</f>
        <v/>
      </c>
      <c r="H76" s="23">
        <f>IF($A76="","",IFERROR(COUNTIF(Arbeitsinhalte!$E$5:$E$104,$A76),""))</f>
        <v/>
      </c>
      <c r="I76" s="7">
        <f>IF($A76="","",IF(OR($B76="",$C76=""),"Eingabe fehlt",IF(COUNTIF($A$5:$A$104,$A76)&gt;1,"Duplikat",IF($H76=0,"Ohne Vorgang",IF($G76="","Takt fehlt",IF($G76&gt;Parameter!$B$13,"Überlast",IF($G76&gt;=Parameter!$B$12,"Beobachten","Im Ziel")))))))</f>
        <v/>
      </c>
    </row>
    <row r="77">
      <c r="A77" s="14" t="n"/>
      <c r="B77" s="15" t="n"/>
      <c r="C77" s="16" t="n"/>
      <c r="D77" s="40">
        <f>IF(OR($A77="",Parameter!$B$17="",$C77=""),"",IFERROR(Parameter!$B$17*$C77,""))</f>
        <v/>
      </c>
      <c r="E77" s="40">
        <f>IF($A77="","",IFERROR(SUMIF(Arbeitsinhalte!$E$5:$E$104,$A77,Arbeitsinhalte!$H$5:$H$104),""))</f>
        <v/>
      </c>
      <c r="F77" s="40">
        <f>IFERROR(IF(OR($D77="",$E77=""),"",$D77-$E77),"")</f>
        <v/>
      </c>
      <c r="G77" s="42">
        <f>IFERROR(IF(OR($D77="",$E77=""),"",$E77/$D77),"")</f>
        <v/>
      </c>
      <c r="H77" s="21">
        <f>IF($A77="","",IFERROR(COUNTIF(Arbeitsinhalte!$E$5:$E$104,$A77),""))</f>
        <v/>
      </c>
      <c r="I77" s="5">
        <f>IF($A77="","",IF(OR($B77="",$C77=""),"Eingabe fehlt",IF(COUNTIF($A$5:$A$104,$A77)&gt;1,"Duplikat",IF($H77=0,"Ohne Vorgang",IF($G77="","Takt fehlt",IF($G77&gt;Parameter!$B$13,"Überlast",IF($G77&gt;=Parameter!$B$12,"Beobachten","Im Ziel")))))))</f>
        <v/>
      </c>
    </row>
    <row r="78">
      <c r="A78" s="14" t="n"/>
      <c r="B78" s="15" t="n"/>
      <c r="C78" s="16" t="n"/>
      <c r="D78" s="41">
        <f>IF(OR($A78="",Parameter!$B$17="",$C78=""),"",IFERROR(Parameter!$B$17*$C78,""))</f>
        <v/>
      </c>
      <c r="E78" s="41">
        <f>IF($A78="","",IFERROR(SUMIF(Arbeitsinhalte!$E$5:$E$104,$A78,Arbeitsinhalte!$H$5:$H$104),""))</f>
        <v/>
      </c>
      <c r="F78" s="41">
        <f>IFERROR(IF(OR($D78="",$E78=""),"",$D78-$E78),"")</f>
        <v/>
      </c>
      <c r="G78" s="43">
        <f>IFERROR(IF(OR($D78="",$E78=""),"",$E78/$D78),"")</f>
        <v/>
      </c>
      <c r="H78" s="23">
        <f>IF($A78="","",IFERROR(COUNTIF(Arbeitsinhalte!$E$5:$E$104,$A78),""))</f>
        <v/>
      </c>
      <c r="I78" s="7">
        <f>IF($A78="","",IF(OR($B78="",$C78=""),"Eingabe fehlt",IF(COUNTIF($A$5:$A$104,$A78)&gt;1,"Duplikat",IF($H78=0,"Ohne Vorgang",IF($G78="","Takt fehlt",IF($G78&gt;Parameter!$B$13,"Überlast",IF($G78&gt;=Parameter!$B$12,"Beobachten","Im Ziel")))))))</f>
        <v/>
      </c>
    </row>
    <row r="79">
      <c r="A79" s="14" t="n"/>
      <c r="B79" s="15" t="n"/>
      <c r="C79" s="16" t="n"/>
      <c r="D79" s="40">
        <f>IF(OR($A79="",Parameter!$B$17="",$C79=""),"",IFERROR(Parameter!$B$17*$C79,""))</f>
        <v/>
      </c>
      <c r="E79" s="40">
        <f>IF($A79="","",IFERROR(SUMIF(Arbeitsinhalte!$E$5:$E$104,$A79,Arbeitsinhalte!$H$5:$H$104),""))</f>
        <v/>
      </c>
      <c r="F79" s="40">
        <f>IFERROR(IF(OR($D79="",$E79=""),"",$D79-$E79),"")</f>
        <v/>
      </c>
      <c r="G79" s="42">
        <f>IFERROR(IF(OR($D79="",$E79=""),"",$E79/$D79),"")</f>
        <v/>
      </c>
      <c r="H79" s="21">
        <f>IF($A79="","",IFERROR(COUNTIF(Arbeitsinhalte!$E$5:$E$104,$A79),""))</f>
        <v/>
      </c>
      <c r="I79" s="5">
        <f>IF($A79="","",IF(OR($B79="",$C79=""),"Eingabe fehlt",IF(COUNTIF($A$5:$A$104,$A79)&gt;1,"Duplikat",IF($H79=0,"Ohne Vorgang",IF($G79="","Takt fehlt",IF($G79&gt;Parameter!$B$13,"Überlast",IF($G79&gt;=Parameter!$B$12,"Beobachten","Im Ziel")))))))</f>
        <v/>
      </c>
    </row>
    <row r="80">
      <c r="A80" s="14" t="n"/>
      <c r="B80" s="15" t="n"/>
      <c r="C80" s="16" t="n"/>
      <c r="D80" s="41">
        <f>IF(OR($A80="",Parameter!$B$17="",$C80=""),"",IFERROR(Parameter!$B$17*$C80,""))</f>
        <v/>
      </c>
      <c r="E80" s="41">
        <f>IF($A80="","",IFERROR(SUMIF(Arbeitsinhalte!$E$5:$E$104,$A80,Arbeitsinhalte!$H$5:$H$104),""))</f>
        <v/>
      </c>
      <c r="F80" s="41">
        <f>IFERROR(IF(OR($D80="",$E80=""),"",$D80-$E80),"")</f>
        <v/>
      </c>
      <c r="G80" s="43">
        <f>IFERROR(IF(OR($D80="",$E80=""),"",$E80/$D80),"")</f>
        <v/>
      </c>
      <c r="H80" s="23">
        <f>IF($A80="","",IFERROR(COUNTIF(Arbeitsinhalte!$E$5:$E$104,$A80),""))</f>
        <v/>
      </c>
      <c r="I80" s="7">
        <f>IF($A80="","",IF(OR($B80="",$C80=""),"Eingabe fehlt",IF(COUNTIF($A$5:$A$104,$A80)&gt;1,"Duplikat",IF($H80=0,"Ohne Vorgang",IF($G80="","Takt fehlt",IF($G80&gt;Parameter!$B$13,"Überlast",IF($G80&gt;=Parameter!$B$12,"Beobachten","Im Ziel")))))))</f>
        <v/>
      </c>
    </row>
    <row r="81">
      <c r="A81" s="14" t="n"/>
      <c r="B81" s="15" t="n"/>
      <c r="C81" s="16" t="n"/>
      <c r="D81" s="40">
        <f>IF(OR($A81="",Parameter!$B$17="",$C81=""),"",IFERROR(Parameter!$B$17*$C81,""))</f>
        <v/>
      </c>
      <c r="E81" s="40">
        <f>IF($A81="","",IFERROR(SUMIF(Arbeitsinhalte!$E$5:$E$104,$A81,Arbeitsinhalte!$H$5:$H$104),""))</f>
        <v/>
      </c>
      <c r="F81" s="40">
        <f>IFERROR(IF(OR($D81="",$E81=""),"",$D81-$E81),"")</f>
        <v/>
      </c>
      <c r="G81" s="42">
        <f>IFERROR(IF(OR($D81="",$E81=""),"",$E81/$D81),"")</f>
        <v/>
      </c>
      <c r="H81" s="21">
        <f>IF($A81="","",IFERROR(COUNTIF(Arbeitsinhalte!$E$5:$E$104,$A81),""))</f>
        <v/>
      </c>
      <c r="I81" s="5">
        <f>IF($A81="","",IF(OR($B81="",$C81=""),"Eingabe fehlt",IF(COUNTIF($A$5:$A$104,$A81)&gt;1,"Duplikat",IF($H81=0,"Ohne Vorgang",IF($G81="","Takt fehlt",IF($G81&gt;Parameter!$B$13,"Überlast",IF($G81&gt;=Parameter!$B$12,"Beobachten","Im Ziel")))))))</f>
        <v/>
      </c>
    </row>
    <row r="82">
      <c r="A82" s="14" t="n"/>
      <c r="B82" s="15" t="n"/>
      <c r="C82" s="16" t="n"/>
      <c r="D82" s="41">
        <f>IF(OR($A82="",Parameter!$B$17="",$C82=""),"",IFERROR(Parameter!$B$17*$C82,""))</f>
        <v/>
      </c>
      <c r="E82" s="41">
        <f>IF($A82="","",IFERROR(SUMIF(Arbeitsinhalte!$E$5:$E$104,$A82,Arbeitsinhalte!$H$5:$H$104),""))</f>
        <v/>
      </c>
      <c r="F82" s="41">
        <f>IFERROR(IF(OR($D82="",$E82=""),"",$D82-$E82),"")</f>
        <v/>
      </c>
      <c r="G82" s="43">
        <f>IFERROR(IF(OR($D82="",$E82=""),"",$E82/$D82),"")</f>
        <v/>
      </c>
      <c r="H82" s="23">
        <f>IF($A82="","",IFERROR(COUNTIF(Arbeitsinhalte!$E$5:$E$104,$A82),""))</f>
        <v/>
      </c>
      <c r="I82" s="7">
        <f>IF($A82="","",IF(OR($B82="",$C82=""),"Eingabe fehlt",IF(COUNTIF($A$5:$A$104,$A82)&gt;1,"Duplikat",IF($H82=0,"Ohne Vorgang",IF($G82="","Takt fehlt",IF($G82&gt;Parameter!$B$13,"Überlast",IF($G82&gt;=Parameter!$B$12,"Beobachten","Im Ziel")))))))</f>
        <v/>
      </c>
    </row>
    <row r="83">
      <c r="A83" s="14" t="n"/>
      <c r="B83" s="15" t="n"/>
      <c r="C83" s="16" t="n"/>
      <c r="D83" s="40">
        <f>IF(OR($A83="",Parameter!$B$17="",$C83=""),"",IFERROR(Parameter!$B$17*$C83,""))</f>
        <v/>
      </c>
      <c r="E83" s="40">
        <f>IF($A83="","",IFERROR(SUMIF(Arbeitsinhalte!$E$5:$E$104,$A83,Arbeitsinhalte!$H$5:$H$104),""))</f>
        <v/>
      </c>
      <c r="F83" s="40">
        <f>IFERROR(IF(OR($D83="",$E83=""),"",$D83-$E83),"")</f>
        <v/>
      </c>
      <c r="G83" s="42">
        <f>IFERROR(IF(OR($D83="",$E83=""),"",$E83/$D83),"")</f>
        <v/>
      </c>
      <c r="H83" s="21">
        <f>IF($A83="","",IFERROR(COUNTIF(Arbeitsinhalte!$E$5:$E$104,$A83),""))</f>
        <v/>
      </c>
      <c r="I83" s="5">
        <f>IF($A83="","",IF(OR($B83="",$C83=""),"Eingabe fehlt",IF(COUNTIF($A$5:$A$104,$A83)&gt;1,"Duplikat",IF($H83=0,"Ohne Vorgang",IF($G83="","Takt fehlt",IF($G83&gt;Parameter!$B$13,"Überlast",IF($G83&gt;=Parameter!$B$12,"Beobachten","Im Ziel")))))))</f>
        <v/>
      </c>
    </row>
    <row r="84">
      <c r="A84" s="14" t="n"/>
      <c r="B84" s="15" t="n"/>
      <c r="C84" s="16" t="n"/>
      <c r="D84" s="41">
        <f>IF(OR($A84="",Parameter!$B$17="",$C84=""),"",IFERROR(Parameter!$B$17*$C84,""))</f>
        <v/>
      </c>
      <c r="E84" s="41">
        <f>IF($A84="","",IFERROR(SUMIF(Arbeitsinhalte!$E$5:$E$104,$A84,Arbeitsinhalte!$H$5:$H$104),""))</f>
        <v/>
      </c>
      <c r="F84" s="41">
        <f>IFERROR(IF(OR($D84="",$E84=""),"",$D84-$E84),"")</f>
        <v/>
      </c>
      <c r="G84" s="43">
        <f>IFERROR(IF(OR($D84="",$E84=""),"",$E84/$D84),"")</f>
        <v/>
      </c>
      <c r="H84" s="23">
        <f>IF($A84="","",IFERROR(COUNTIF(Arbeitsinhalte!$E$5:$E$104,$A84),""))</f>
        <v/>
      </c>
      <c r="I84" s="7">
        <f>IF($A84="","",IF(OR($B84="",$C84=""),"Eingabe fehlt",IF(COUNTIF($A$5:$A$104,$A84)&gt;1,"Duplikat",IF($H84=0,"Ohne Vorgang",IF($G84="","Takt fehlt",IF($G84&gt;Parameter!$B$13,"Überlast",IF($G84&gt;=Parameter!$B$12,"Beobachten","Im Ziel")))))))</f>
        <v/>
      </c>
    </row>
    <row r="85">
      <c r="A85" s="14" t="n"/>
      <c r="B85" s="15" t="n"/>
      <c r="C85" s="16" t="n"/>
      <c r="D85" s="40">
        <f>IF(OR($A85="",Parameter!$B$17="",$C85=""),"",IFERROR(Parameter!$B$17*$C85,""))</f>
        <v/>
      </c>
      <c r="E85" s="40">
        <f>IF($A85="","",IFERROR(SUMIF(Arbeitsinhalte!$E$5:$E$104,$A85,Arbeitsinhalte!$H$5:$H$104),""))</f>
        <v/>
      </c>
      <c r="F85" s="40">
        <f>IFERROR(IF(OR($D85="",$E85=""),"",$D85-$E85),"")</f>
        <v/>
      </c>
      <c r="G85" s="42">
        <f>IFERROR(IF(OR($D85="",$E85=""),"",$E85/$D85),"")</f>
        <v/>
      </c>
      <c r="H85" s="21">
        <f>IF($A85="","",IFERROR(COUNTIF(Arbeitsinhalte!$E$5:$E$104,$A85),""))</f>
        <v/>
      </c>
      <c r="I85" s="5">
        <f>IF($A85="","",IF(OR($B85="",$C85=""),"Eingabe fehlt",IF(COUNTIF($A$5:$A$104,$A85)&gt;1,"Duplikat",IF($H85=0,"Ohne Vorgang",IF($G85="","Takt fehlt",IF($G85&gt;Parameter!$B$13,"Überlast",IF($G85&gt;=Parameter!$B$12,"Beobachten","Im Ziel")))))))</f>
        <v/>
      </c>
    </row>
    <row r="86">
      <c r="A86" s="14" t="n"/>
      <c r="B86" s="15" t="n"/>
      <c r="C86" s="16" t="n"/>
      <c r="D86" s="41">
        <f>IF(OR($A86="",Parameter!$B$17="",$C86=""),"",IFERROR(Parameter!$B$17*$C86,""))</f>
        <v/>
      </c>
      <c r="E86" s="41">
        <f>IF($A86="","",IFERROR(SUMIF(Arbeitsinhalte!$E$5:$E$104,$A86,Arbeitsinhalte!$H$5:$H$104),""))</f>
        <v/>
      </c>
      <c r="F86" s="41">
        <f>IFERROR(IF(OR($D86="",$E86=""),"",$D86-$E86),"")</f>
        <v/>
      </c>
      <c r="G86" s="43">
        <f>IFERROR(IF(OR($D86="",$E86=""),"",$E86/$D86),"")</f>
        <v/>
      </c>
      <c r="H86" s="23">
        <f>IF($A86="","",IFERROR(COUNTIF(Arbeitsinhalte!$E$5:$E$104,$A86),""))</f>
        <v/>
      </c>
      <c r="I86" s="7">
        <f>IF($A86="","",IF(OR($B86="",$C86=""),"Eingabe fehlt",IF(COUNTIF($A$5:$A$104,$A86)&gt;1,"Duplikat",IF($H86=0,"Ohne Vorgang",IF($G86="","Takt fehlt",IF($G86&gt;Parameter!$B$13,"Überlast",IF($G86&gt;=Parameter!$B$12,"Beobachten","Im Ziel")))))))</f>
        <v/>
      </c>
    </row>
    <row r="87">
      <c r="A87" s="14" t="n"/>
      <c r="B87" s="15" t="n"/>
      <c r="C87" s="16" t="n"/>
      <c r="D87" s="40">
        <f>IF(OR($A87="",Parameter!$B$17="",$C87=""),"",IFERROR(Parameter!$B$17*$C87,""))</f>
        <v/>
      </c>
      <c r="E87" s="40">
        <f>IF($A87="","",IFERROR(SUMIF(Arbeitsinhalte!$E$5:$E$104,$A87,Arbeitsinhalte!$H$5:$H$104),""))</f>
        <v/>
      </c>
      <c r="F87" s="40">
        <f>IFERROR(IF(OR($D87="",$E87=""),"",$D87-$E87),"")</f>
        <v/>
      </c>
      <c r="G87" s="42">
        <f>IFERROR(IF(OR($D87="",$E87=""),"",$E87/$D87),"")</f>
        <v/>
      </c>
      <c r="H87" s="21">
        <f>IF($A87="","",IFERROR(COUNTIF(Arbeitsinhalte!$E$5:$E$104,$A87),""))</f>
        <v/>
      </c>
      <c r="I87" s="5">
        <f>IF($A87="","",IF(OR($B87="",$C87=""),"Eingabe fehlt",IF(COUNTIF($A$5:$A$104,$A87)&gt;1,"Duplikat",IF($H87=0,"Ohne Vorgang",IF($G87="","Takt fehlt",IF($G87&gt;Parameter!$B$13,"Überlast",IF($G87&gt;=Parameter!$B$12,"Beobachten","Im Ziel")))))))</f>
        <v/>
      </c>
    </row>
    <row r="88">
      <c r="A88" s="14" t="n"/>
      <c r="B88" s="15" t="n"/>
      <c r="C88" s="16" t="n"/>
      <c r="D88" s="41">
        <f>IF(OR($A88="",Parameter!$B$17="",$C88=""),"",IFERROR(Parameter!$B$17*$C88,""))</f>
        <v/>
      </c>
      <c r="E88" s="41">
        <f>IF($A88="","",IFERROR(SUMIF(Arbeitsinhalte!$E$5:$E$104,$A88,Arbeitsinhalte!$H$5:$H$104),""))</f>
        <v/>
      </c>
      <c r="F88" s="41">
        <f>IFERROR(IF(OR($D88="",$E88=""),"",$D88-$E88),"")</f>
        <v/>
      </c>
      <c r="G88" s="43">
        <f>IFERROR(IF(OR($D88="",$E88=""),"",$E88/$D88),"")</f>
        <v/>
      </c>
      <c r="H88" s="23">
        <f>IF($A88="","",IFERROR(COUNTIF(Arbeitsinhalte!$E$5:$E$104,$A88),""))</f>
        <v/>
      </c>
      <c r="I88" s="7">
        <f>IF($A88="","",IF(OR($B88="",$C88=""),"Eingabe fehlt",IF(COUNTIF($A$5:$A$104,$A88)&gt;1,"Duplikat",IF($H88=0,"Ohne Vorgang",IF($G88="","Takt fehlt",IF($G88&gt;Parameter!$B$13,"Überlast",IF($G88&gt;=Parameter!$B$12,"Beobachten","Im Ziel")))))))</f>
        <v/>
      </c>
    </row>
    <row r="89">
      <c r="A89" s="14" t="n"/>
      <c r="B89" s="15" t="n"/>
      <c r="C89" s="16" t="n"/>
      <c r="D89" s="40">
        <f>IF(OR($A89="",Parameter!$B$17="",$C89=""),"",IFERROR(Parameter!$B$17*$C89,""))</f>
        <v/>
      </c>
      <c r="E89" s="40">
        <f>IF($A89="","",IFERROR(SUMIF(Arbeitsinhalte!$E$5:$E$104,$A89,Arbeitsinhalte!$H$5:$H$104),""))</f>
        <v/>
      </c>
      <c r="F89" s="40">
        <f>IFERROR(IF(OR($D89="",$E89=""),"",$D89-$E89),"")</f>
        <v/>
      </c>
      <c r="G89" s="42">
        <f>IFERROR(IF(OR($D89="",$E89=""),"",$E89/$D89),"")</f>
        <v/>
      </c>
      <c r="H89" s="21">
        <f>IF($A89="","",IFERROR(COUNTIF(Arbeitsinhalte!$E$5:$E$104,$A89),""))</f>
        <v/>
      </c>
      <c r="I89" s="5">
        <f>IF($A89="","",IF(OR($B89="",$C89=""),"Eingabe fehlt",IF(COUNTIF($A$5:$A$104,$A89)&gt;1,"Duplikat",IF($H89=0,"Ohne Vorgang",IF($G89="","Takt fehlt",IF($G89&gt;Parameter!$B$13,"Überlast",IF($G89&gt;=Parameter!$B$12,"Beobachten","Im Ziel")))))))</f>
        <v/>
      </c>
    </row>
    <row r="90">
      <c r="A90" s="14" t="n"/>
      <c r="B90" s="15" t="n"/>
      <c r="C90" s="16" t="n"/>
      <c r="D90" s="41">
        <f>IF(OR($A90="",Parameter!$B$17="",$C90=""),"",IFERROR(Parameter!$B$17*$C90,""))</f>
        <v/>
      </c>
      <c r="E90" s="41">
        <f>IF($A90="","",IFERROR(SUMIF(Arbeitsinhalte!$E$5:$E$104,$A90,Arbeitsinhalte!$H$5:$H$104),""))</f>
        <v/>
      </c>
      <c r="F90" s="41">
        <f>IFERROR(IF(OR($D90="",$E90=""),"",$D90-$E90),"")</f>
        <v/>
      </c>
      <c r="G90" s="43">
        <f>IFERROR(IF(OR($D90="",$E90=""),"",$E90/$D90),"")</f>
        <v/>
      </c>
      <c r="H90" s="23">
        <f>IF($A90="","",IFERROR(COUNTIF(Arbeitsinhalte!$E$5:$E$104,$A90),""))</f>
        <v/>
      </c>
      <c r="I90" s="7">
        <f>IF($A90="","",IF(OR($B90="",$C90=""),"Eingabe fehlt",IF(COUNTIF($A$5:$A$104,$A90)&gt;1,"Duplikat",IF($H90=0,"Ohne Vorgang",IF($G90="","Takt fehlt",IF($G90&gt;Parameter!$B$13,"Überlast",IF($G90&gt;=Parameter!$B$12,"Beobachten","Im Ziel")))))))</f>
        <v/>
      </c>
    </row>
    <row r="91">
      <c r="A91" s="14" t="n"/>
      <c r="B91" s="15" t="n"/>
      <c r="C91" s="16" t="n"/>
      <c r="D91" s="40">
        <f>IF(OR($A91="",Parameter!$B$17="",$C91=""),"",IFERROR(Parameter!$B$17*$C91,""))</f>
        <v/>
      </c>
      <c r="E91" s="40">
        <f>IF($A91="","",IFERROR(SUMIF(Arbeitsinhalte!$E$5:$E$104,$A91,Arbeitsinhalte!$H$5:$H$104),""))</f>
        <v/>
      </c>
      <c r="F91" s="40">
        <f>IFERROR(IF(OR($D91="",$E91=""),"",$D91-$E91),"")</f>
        <v/>
      </c>
      <c r="G91" s="42">
        <f>IFERROR(IF(OR($D91="",$E91=""),"",$E91/$D91),"")</f>
        <v/>
      </c>
      <c r="H91" s="21">
        <f>IF($A91="","",IFERROR(COUNTIF(Arbeitsinhalte!$E$5:$E$104,$A91),""))</f>
        <v/>
      </c>
      <c r="I91" s="5">
        <f>IF($A91="","",IF(OR($B91="",$C91=""),"Eingabe fehlt",IF(COUNTIF($A$5:$A$104,$A91)&gt;1,"Duplikat",IF($H91=0,"Ohne Vorgang",IF($G91="","Takt fehlt",IF($G91&gt;Parameter!$B$13,"Überlast",IF($G91&gt;=Parameter!$B$12,"Beobachten","Im Ziel")))))))</f>
        <v/>
      </c>
    </row>
    <row r="92">
      <c r="A92" s="14" t="n"/>
      <c r="B92" s="15" t="n"/>
      <c r="C92" s="16" t="n"/>
      <c r="D92" s="41">
        <f>IF(OR($A92="",Parameter!$B$17="",$C92=""),"",IFERROR(Parameter!$B$17*$C92,""))</f>
        <v/>
      </c>
      <c r="E92" s="41">
        <f>IF($A92="","",IFERROR(SUMIF(Arbeitsinhalte!$E$5:$E$104,$A92,Arbeitsinhalte!$H$5:$H$104),""))</f>
        <v/>
      </c>
      <c r="F92" s="41">
        <f>IFERROR(IF(OR($D92="",$E92=""),"",$D92-$E92),"")</f>
        <v/>
      </c>
      <c r="G92" s="43">
        <f>IFERROR(IF(OR($D92="",$E92=""),"",$E92/$D92),"")</f>
        <v/>
      </c>
      <c r="H92" s="23">
        <f>IF($A92="","",IFERROR(COUNTIF(Arbeitsinhalte!$E$5:$E$104,$A92),""))</f>
        <v/>
      </c>
      <c r="I92" s="7">
        <f>IF($A92="","",IF(OR($B92="",$C92=""),"Eingabe fehlt",IF(COUNTIF($A$5:$A$104,$A92)&gt;1,"Duplikat",IF($H92=0,"Ohne Vorgang",IF($G92="","Takt fehlt",IF($G92&gt;Parameter!$B$13,"Überlast",IF($G92&gt;=Parameter!$B$12,"Beobachten","Im Ziel")))))))</f>
        <v/>
      </c>
    </row>
    <row r="93">
      <c r="A93" s="14" t="n"/>
      <c r="B93" s="15" t="n"/>
      <c r="C93" s="16" t="n"/>
      <c r="D93" s="40">
        <f>IF(OR($A93="",Parameter!$B$17="",$C93=""),"",IFERROR(Parameter!$B$17*$C93,""))</f>
        <v/>
      </c>
      <c r="E93" s="40">
        <f>IF($A93="","",IFERROR(SUMIF(Arbeitsinhalte!$E$5:$E$104,$A93,Arbeitsinhalte!$H$5:$H$104),""))</f>
        <v/>
      </c>
      <c r="F93" s="40">
        <f>IFERROR(IF(OR($D93="",$E93=""),"",$D93-$E93),"")</f>
        <v/>
      </c>
      <c r="G93" s="42">
        <f>IFERROR(IF(OR($D93="",$E93=""),"",$E93/$D93),"")</f>
        <v/>
      </c>
      <c r="H93" s="21">
        <f>IF($A93="","",IFERROR(COUNTIF(Arbeitsinhalte!$E$5:$E$104,$A93),""))</f>
        <v/>
      </c>
      <c r="I93" s="5">
        <f>IF($A93="","",IF(OR($B93="",$C93=""),"Eingabe fehlt",IF(COUNTIF($A$5:$A$104,$A93)&gt;1,"Duplikat",IF($H93=0,"Ohne Vorgang",IF($G93="","Takt fehlt",IF($G93&gt;Parameter!$B$13,"Überlast",IF($G93&gt;=Parameter!$B$12,"Beobachten","Im Ziel")))))))</f>
        <v/>
      </c>
    </row>
    <row r="94">
      <c r="A94" s="14" t="n"/>
      <c r="B94" s="15" t="n"/>
      <c r="C94" s="16" t="n"/>
      <c r="D94" s="41">
        <f>IF(OR($A94="",Parameter!$B$17="",$C94=""),"",IFERROR(Parameter!$B$17*$C94,""))</f>
        <v/>
      </c>
      <c r="E94" s="41">
        <f>IF($A94="","",IFERROR(SUMIF(Arbeitsinhalte!$E$5:$E$104,$A94,Arbeitsinhalte!$H$5:$H$104),""))</f>
        <v/>
      </c>
      <c r="F94" s="41">
        <f>IFERROR(IF(OR($D94="",$E94=""),"",$D94-$E94),"")</f>
        <v/>
      </c>
      <c r="G94" s="43">
        <f>IFERROR(IF(OR($D94="",$E94=""),"",$E94/$D94),"")</f>
        <v/>
      </c>
      <c r="H94" s="23">
        <f>IF($A94="","",IFERROR(COUNTIF(Arbeitsinhalte!$E$5:$E$104,$A94),""))</f>
        <v/>
      </c>
      <c r="I94" s="7">
        <f>IF($A94="","",IF(OR($B94="",$C94=""),"Eingabe fehlt",IF(COUNTIF($A$5:$A$104,$A94)&gt;1,"Duplikat",IF($H94=0,"Ohne Vorgang",IF($G94="","Takt fehlt",IF($G94&gt;Parameter!$B$13,"Überlast",IF($G94&gt;=Parameter!$B$12,"Beobachten","Im Ziel")))))))</f>
        <v/>
      </c>
    </row>
    <row r="95">
      <c r="A95" s="14" t="n"/>
      <c r="B95" s="15" t="n"/>
      <c r="C95" s="16" t="n"/>
      <c r="D95" s="40">
        <f>IF(OR($A95="",Parameter!$B$17="",$C95=""),"",IFERROR(Parameter!$B$17*$C95,""))</f>
        <v/>
      </c>
      <c r="E95" s="40">
        <f>IF($A95="","",IFERROR(SUMIF(Arbeitsinhalte!$E$5:$E$104,$A95,Arbeitsinhalte!$H$5:$H$104),""))</f>
        <v/>
      </c>
      <c r="F95" s="40">
        <f>IFERROR(IF(OR($D95="",$E95=""),"",$D95-$E95),"")</f>
        <v/>
      </c>
      <c r="G95" s="42">
        <f>IFERROR(IF(OR($D95="",$E95=""),"",$E95/$D95),"")</f>
        <v/>
      </c>
      <c r="H95" s="21">
        <f>IF($A95="","",IFERROR(COUNTIF(Arbeitsinhalte!$E$5:$E$104,$A95),""))</f>
        <v/>
      </c>
      <c r="I95" s="5">
        <f>IF($A95="","",IF(OR($B95="",$C95=""),"Eingabe fehlt",IF(COUNTIF($A$5:$A$104,$A95)&gt;1,"Duplikat",IF($H95=0,"Ohne Vorgang",IF($G95="","Takt fehlt",IF($G95&gt;Parameter!$B$13,"Überlast",IF($G95&gt;=Parameter!$B$12,"Beobachten","Im Ziel")))))))</f>
        <v/>
      </c>
    </row>
    <row r="96">
      <c r="A96" s="14" t="n"/>
      <c r="B96" s="15" t="n"/>
      <c r="C96" s="16" t="n"/>
      <c r="D96" s="41">
        <f>IF(OR($A96="",Parameter!$B$17="",$C96=""),"",IFERROR(Parameter!$B$17*$C96,""))</f>
        <v/>
      </c>
      <c r="E96" s="41">
        <f>IF($A96="","",IFERROR(SUMIF(Arbeitsinhalte!$E$5:$E$104,$A96,Arbeitsinhalte!$H$5:$H$104),""))</f>
        <v/>
      </c>
      <c r="F96" s="41">
        <f>IFERROR(IF(OR($D96="",$E96=""),"",$D96-$E96),"")</f>
        <v/>
      </c>
      <c r="G96" s="43">
        <f>IFERROR(IF(OR($D96="",$E96=""),"",$E96/$D96),"")</f>
        <v/>
      </c>
      <c r="H96" s="23">
        <f>IF($A96="","",IFERROR(COUNTIF(Arbeitsinhalte!$E$5:$E$104,$A96),""))</f>
        <v/>
      </c>
      <c r="I96" s="7">
        <f>IF($A96="","",IF(OR($B96="",$C96=""),"Eingabe fehlt",IF(COUNTIF($A$5:$A$104,$A96)&gt;1,"Duplikat",IF($H96=0,"Ohne Vorgang",IF($G96="","Takt fehlt",IF($G96&gt;Parameter!$B$13,"Überlast",IF($G96&gt;=Parameter!$B$12,"Beobachten","Im Ziel")))))))</f>
        <v/>
      </c>
    </row>
    <row r="97">
      <c r="A97" s="14" t="n"/>
      <c r="B97" s="15" t="n"/>
      <c r="C97" s="16" t="n"/>
      <c r="D97" s="40">
        <f>IF(OR($A97="",Parameter!$B$17="",$C97=""),"",IFERROR(Parameter!$B$17*$C97,""))</f>
        <v/>
      </c>
      <c r="E97" s="40">
        <f>IF($A97="","",IFERROR(SUMIF(Arbeitsinhalte!$E$5:$E$104,$A97,Arbeitsinhalte!$H$5:$H$104),""))</f>
        <v/>
      </c>
      <c r="F97" s="40">
        <f>IFERROR(IF(OR($D97="",$E97=""),"",$D97-$E97),"")</f>
        <v/>
      </c>
      <c r="G97" s="42">
        <f>IFERROR(IF(OR($D97="",$E97=""),"",$E97/$D97),"")</f>
        <v/>
      </c>
      <c r="H97" s="21">
        <f>IF($A97="","",IFERROR(COUNTIF(Arbeitsinhalte!$E$5:$E$104,$A97),""))</f>
        <v/>
      </c>
      <c r="I97" s="5">
        <f>IF($A97="","",IF(OR($B97="",$C97=""),"Eingabe fehlt",IF(COUNTIF($A$5:$A$104,$A97)&gt;1,"Duplikat",IF($H97=0,"Ohne Vorgang",IF($G97="","Takt fehlt",IF($G97&gt;Parameter!$B$13,"Überlast",IF($G97&gt;=Parameter!$B$12,"Beobachten","Im Ziel")))))))</f>
        <v/>
      </c>
    </row>
    <row r="98">
      <c r="A98" s="14" t="n"/>
      <c r="B98" s="15" t="n"/>
      <c r="C98" s="16" t="n"/>
      <c r="D98" s="41">
        <f>IF(OR($A98="",Parameter!$B$17="",$C98=""),"",IFERROR(Parameter!$B$17*$C98,""))</f>
        <v/>
      </c>
      <c r="E98" s="41">
        <f>IF($A98="","",IFERROR(SUMIF(Arbeitsinhalte!$E$5:$E$104,$A98,Arbeitsinhalte!$H$5:$H$104),""))</f>
        <v/>
      </c>
      <c r="F98" s="41">
        <f>IFERROR(IF(OR($D98="",$E98=""),"",$D98-$E98),"")</f>
        <v/>
      </c>
      <c r="G98" s="43">
        <f>IFERROR(IF(OR($D98="",$E98=""),"",$E98/$D98),"")</f>
        <v/>
      </c>
      <c r="H98" s="23">
        <f>IF($A98="","",IFERROR(COUNTIF(Arbeitsinhalte!$E$5:$E$104,$A98),""))</f>
        <v/>
      </c>
      <c r="I98" s="7">
        <f>IF($A98="","",IF(OR($B98="",$C98=""),"Eingabe fehlt",IF(COUNTIF($A$5:$A$104,$A98)&gt;1,"Duplikat",IF($H98=0,"Ohne Vorgang",IF($G98="","Takt fehlt",IF($G98&gt;Parameter!$B$13,"Überlast",IF($G98&gt;=Parameter!$B$12,"Beobachten","Im Ziel")))))))</f>
        <v/>
      </c>
    </row>
    <row r="99">
      <c r="A99" s="14" t="n"/>
      <c r="B99" s="15" t="n"/>
      <c r="C99" s="16" t="n"/>
      <c r="D99" s="40">
        <f>IF(OR($A99="",Parameter!$B$17="",$C99=""),"",IFERROR(Parameter!$B$17*$C99,""))</f>
        <v/>
      </c>
      <c r="E99" s="40">
        <f>IF($A99="","",IFERROR(SUMIF(Arbeitsinhalte!$E$5:$E$104,$A99,Arbeitsinhalte!$H$5:$H$104),""))</f>
        <v/>
      </c>
      <c r="F99" s="40">
        <f>IFERROR(IF(OR($D99="",$E99=""),"",$D99-$E99),"")</f>
        <v/>
      </c>
      <c r="G99" s="42">
        <f>IFERROR(IF(OR($D99="",$E99=""),"",$E99/$D99),"")</f>
        <v/>
      </c>
      <c r="H99" s="21">
        <f>IF($A99="","",IFERROR(COUNTIF(Arbeitsinhalte!$E$5:$E$104,$A99),""))</f>
        <v/>
      </c>
      <c r="I99" s="5">
        <f>IF($A99="","",IF(OR($B99="",$C99=""),"Eingabe fehlt",IF(COUNTIF($A$5:$A$104,$A99)&gt;1,"Duplikat",IF($H99=0,"Ohne Vorgang",IF($G99="","Takt fehlt",IF($G99&gt;Parameter!$B$13,"Überlast",IF($G99&gt;=Parameter!$B$12,"Beobachten","Im Ziel")))))))</f>
        <v/>
      </c>
    </row>
    <row r="100">
      <c r="A100" s="14" t="n"/>
      <c r="B100" s="15" t="n"/>
      <c r="C100" s="16" t="n"/>
      <c r="D100" s="41">
        <f>IF(OR($A100="",Parameter!$B$17="",$C100=""),"",IFERROR(Parameter!$B$17*$C100,""))</f>
        <v/>
      </c>
      <c r="E100" s="41">
        <f>IF($A100="","",IFERROR(SUMIF(Arbeitsinhalte!$E$5:$E$104,$A100,Arbeitsinhalte!$H$5:$H$104),""))</f>
        <v/>
      </c>
      <c r="F100" s="41">
        <f>IFERROR(IF(OR($D100="",$E100=""),"",$D100-$E100),"")</f>
        <v/>
      </c>
      <c r="G100" s="43">
        <f>IFERROR(IF(OR($D100="",$E100=""),"",$E100/$D100),"")</f>
        <v/>
      </c>
      <c r="H100" s="23">
        <f>IF($A100="","",IFERROR(COUNTIF(Arbeitsinhalte!$E$5:$E$104,$A100),""))</f>
        <v/>
      </c>
      <c r="I100" s="7">
        <f>IF($A100="","",IF(OR($B100="",$C100=""),"Eingabe fehlt",IF(COUNTIF($A$5:$A$104,$A100)&gt;1,"Duplikat",IF($H100=0,"Ohne Vorgang",IF($G100="","Takt fehlt",IF($G100&gt;Parameter!$B$13,"Überlast",IF($G100&gt;=Parameter!$B$12,"Beobachten","Im Ziel")))))))</f>
        <v/>
      </c>
    </row>
    <row r="101">
      <c r="A101" s="14" t="n"/>
      <c r="B101" s="15" t="n"/>
      <c r="C101" s="16" t="n"/>
      <c r="D101" s="40">
        <f>IF(OR($A101="",Parameter!$B$17="",$C101=""),"",IFERROR(Parameter!$B$17*$C101,""))</f>
        <v/>
      </c>
      <c r="E101" s="40">
        <f>IF($A101="","",IFERROR(SUMIF(Arbeitsinhalte!$E$5:$E$104,$A101,Arbeitsinhalte!$H$5:$H$104),""))</f>
        <v/>
      </c>
      <c r="F101" s="40">
        <f>IFERROR(IF(OR($D101="",$E101=""),"",$D101-$E101),"")</f>
        <v/>
      </c>
      <c r="G101" s="42">
        <f>IFERROR(IF(OR($D101="",$E101=""),"",$E101/$D101),"")</f>
        <v/>
      </c>
      <c r="H101" s="21">
        <f>IF($A101="","",IFERROR(COUNTIF(Arbeitsinhalte!$E$5:$E$104,$A101),""))</f>
        <v/>
      </c>
      <c r="I101" s="5">
        <f>IF($A101="","",IF(OR($B101="",$C101=""),"Eingabe fehlt",IF(COUNTIF($A$5:$A$104,$A101)&gt;1,"Duplikat",IF($H101=0,"Ohne Vorgang",IF($G101="","Takt fehlt",IF($G101&gt;Parameter!$B$13,"Überlast",IF($G101&gt;=Parameter!$B$12,"Beobachten","Im Ziel")))))))</f>
        <v/>
      </c>
    </row>
    <row r="102">
      <c r="A102" s="14" t="n"/>
      <c r="B102" s="15" t="n"/>
      <c r="C102" s="16" t="n"/>
      <c r="D102" s="41">
        <f>IF(OR($A102="",Parameter!$B$17="",$C102=""),"",IFERROR(Parameter!$B$17*$C102,""))</f>
        <v/>
      </c>
      <c r="E102" s="41">
        <f>IF($A102="","",IFERROR(SUMIF(Arbeitsinhalte!$E$5:$E$104,$A102,Arbeitsinhalte!$H$5:$H$104),""))</f>
        <v/>
      </c>
      <c r="F102" s="41">
        <f>IFERROR(IF(OR($D102="",$E102=""),"",$D102-$E102),"")</f>
        <v/>
      </c>
      <c r="G102" s="43">
        <f>IFERROR(IF(OR($D102="",$E102=""),"",$E102/$D102),"")</f>
        <v/>
      </c>
      <c r="H102" s="23">
        <f>IF($A102="","",IFERROR(COUNTIF(Arbeitsinhalte!$E$5:$E$104,$A102),""))</f>
        <v/>
      </c>
      <c r="I102" s="7">
        <f>IF($A102="","",IF(OR($B102="",$C102=""),"Eingabe fehlt",IF(COUNTIF($A$5:$A$104,$A102)&gt;1,"Duplikat",IF($H102=0,"Ohne Vorgang",IF($G102="","Takt fehlt",IF($G102&gt;Parameter!$B$13,"Überlast",IF($G102&gt;=Parameter!$B$12,"Beobachten","Im Ziel")))))))</f>
        <v/>
      </c>
    </row>
    <row r="103">
      <c r="A103" s="14" t="n"/>
      <c r="B103" s="15" t="n"/>
      <c r="C103" s="16" t="n"/>
      <c r="D103" s="40">
        <f>IF(OR($A103="",Parameter!$B$17="",$C103=""),"",IFERROR(Parameter!$B$17*$C103,""))</f>
        <v/>
      </c>
      <c r="E103" s="40">
        <f>IF($A103="","",IFERROR(SUMIF(Arbeitsinhalte!$E$5:$E$104,$A103,Arbeitsinhalte!$H$5:$H$104),""))</f>
        <v/>
      </c>
      <c r="F103" s="40">
        <f>IFERROR(IF(OR($D103="",$E103=""),"",$D103-$E103),"")</f>
        <v/>
      </c>
      <c r="G103" s="42">
        <f>IFERROR(IF(OR($D103="",$E103=""),"",$E103/$D103),"")</f>
        <v/>
      </c>
      <c r="H103" s="21">
        <f>IF($A103="","",IFERROR(COUNTIF(Arbeitsinhalte!$E$5:$E$104,$A103),""))</f>
        <v/>
      </c>
      <c r="I103" s="5">
        <f>IF($A103="","",IF(OR($B103="",$C103=""),"Eingabe fehlt",IF(COUNTIF($A$5:$A$104,$A103)&gt;1,"Duplikat",IF($H103=0,"Ohne Vorgang",IF($G103="","Takt fehlt",IF($G103&gt;Parameter!$B$13,"Überlast",IF($G103&gt;=Parameter!$B$12,"Beobachten","Im Ziel")))))))</f>
        <v/>
      </c>
    </row>
    <row r="104">
      <c r="A104" s="14" t="n"/>
      <c r="B104" s="15" t="n"/>
      <c r="C104" s="16" t="n"/>
      <c r="D104" s="41">
        <f>IF(OR($A104="",Parameter!$B$17="",$C104=""),"",IFERROR(Parameter!$B$17*$C104,""))</f>
        <v/>
      </c>
      <c r="E104" s="41">
        <f>IF($A104="","",IFERROR(SUMIF(Arbeitsinhalte!$E$5:$E$104,$A104,Arbeitsinhalte!$H$5:$H$104),""))</f>
        <v/>
      </c>
      <c r="F104" s="41">
        <f>IFERROR(IF(OR($D104="",$E104=""),"",$D104-$E104),"")</f>
        <v/>
      </c>
      <c r="G104" s="43">
        <f>IFERROR(IF(OR($D104="",$E104=""),"",$E104/$D104),"")</f>
        <v/>
      </c>
      <c r="H104" s="23">
        <f>IF($A104="","",IFERROR(COUNTIF(Arbeitsinhalte!$E$5:$E$104,$A104),""))</f>
        <v/>
      </c>
      <c r="I104" s="7">
        <f>IF($A104="","",IF(OR($B104="",$C104=""),"Eingabe fehlt",IF(COUNTIF($A$5:$A$104,$A104)&gt;1,"Duplikat",IF($H104=0,"Ohne Vorgang",IF($G104="","Takt fehlt",IF($G104&gt;Parameter!$B$13,"Überlast",IF($G104&gt;=Parameter!$B$12,"Beobachten","Im Ziel")))))))</f>
        <v/>
      </c>
    </row>
  </sheetData>
  <autoFilter ref="A4:I104"/>
  <mergeCells count="1">
    <mergeCell ref="A1:I1"/>
  </mergeCells>
  <conditionalFormatting sqref="A5:A104">
    <cfRule type="expression" priority="1" dxfId="0">
      <formula>AND($A5&lt;&gt;"",COUNTIF($A$5:$A$104,$A5)&gt;1)</formula>
    </cfRule>
  </conditionalFormatting>
  <conditionalFormatting sqref="F5:F104">
    <cfRule type="expression" priority="2" dxfId="0">
      <formula>AND(ISNUMBER($F5),$F5&lt;0)</formula>
    </cfRule>
  </conditionalFormatting>
  <conditionalFormatting sqref="G5:I104">
    <cfRule type="expression" priority="3" dxfId="0">
      <formula>$I5="Überlast"</formula>
    </cfRule>
    <cfRule type="expression" priority="4" dxfId="0">
      <formula>$I5="Beobachten"</formula>
    </cfRule>
    <cfRule type="expression" priority="5" dxfId="1">
      <formula>$I5="Im Ziel"</formula>
    </cfRule>
  </conditionalFormatting>
  <dataValidations count="1">
    <dataValidation sqref="C5:C104" showDropDown="0" showInputMessage="1" showErrorMessage="1" allowBlank="0" errorTitle="Parallelplätze prüfen" error="Plausibilitätsbereich: 1 bis 10 parallele Plätze." promptTitle="Parallelplätze" prompt="Ganze Zahl der gleichzeitig nutzbaren Plätze eintragen." type="whole" errorStyle="warning" operator="between">
      <formula1>1</formula1>
      <formula2>10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B8441C"/>
    <outlinePr summaryBelow="1" summaryRight="1"/>
    <pageSetUpPr/>
  </sheetPr>
  <dimension ref="A1:F1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7" customWidth="1" min="2" max="2"/>
    <col width="16" customWidth="1" min="3" max="3"/>
    <col width="27" customWidth="1" min="4" max="4"/>
    <col width="25" customWidth="1" min="5" max="5"/>
    <col width="30" customWidth="1" min="6" max="6"/>
  </cols>
  <sheetData>
    <row r="1" ht="28" customHeight="1">
      <c r="A1" s="1" t="inlineStr">
        <is>
          <t>Parameter – Planungsannahmen</t>
        </is>
      </c>
      <c r="B1" s="34" t="n"/>
      <c r="C1" s="34" t="n"/>
      <c r="D1" s="34" t="n"/>
      <c r="E1" s="34" t="n"/>
      <c r="F1" s="35" t="n"/>
    </row>
    <row r="2" ht="62" customHeight="1">
      <c r="A2" s="2" t="inlineStr">
        <is>
          <t>Zweck</t>
        </is>
      </c>
      <c r="B2" s="3" t="inlineStr">
        <is>
          <t>Hält veränderbare Zeit-, Mengen- und Schwellenannahmen für genau eine Schichtplanung.</t>
        </is>
      </c>
      <c r="C2" s="2" t="inlineStr">
        <is>
          <t>Datenquelle</t>
        </is>
      </c>
      <c r="D2" s="3" t="inlineStr">
        <is>
          <t>Manuelle Vorgabe durch Produktionsplanung oder Schichtleitung.</t>
        </is>
      </c>
      <c r="E2" s="2" t="inlineStr">
        <is>
          <t>Sichtbares Ergebnis</t>
        </is>
      </c>
      <c r="F2" s="3" t="inlineStr">
        <is>
          <t>Nettozeit und daraus berechneter Takt als Grundlage des Linienabgleichs.</t>
        </is>
      </c>
    </row>
    <row r="3">
      <c r="A3" s="24" t="inlineStr">
        <is>
          <t>Planungsannahmen</t>
        </is>
      </c>
      <c r="B3" s="24" t="n"/>
      <c r="D3" s="24" t="inlineStr">
        <is>
          <t>Zulässige Produkte</t>
        </is>
      </c>
      <c r="E3" s="24" t="inlineStr">
        <is>
          <t>Einordnung</t>
        </is>
      </c>
    </row>
    <row r="4">
      <c r="A4" s="8" t="inlineStr">
        <is>
          <t>Planungsdatum</t>
        </is>
      </c>
      <c r="B4" s="44" t="n">
        <v>46274</v>
      </c>
      <c r="D4" s="15" t="inlineStr">
        <is>
          <t>Fiktivmodul Niva-A</t>
        </is>
      </c>
      <c r="E4" s="26" t="inlineStr">
        <is>
          <t>Fiktiver Auswahlwert</t>
        </is>
      </c>
    </row>
    <row r="5">
      <c r="A5" s="9" t="inlineStr">
        <is>
          <t>Verantwortliche Funktion</t>
        </is>
      </c>
      <c r="B5" s="14" t="inlineStr">
        <is>
          <t>Produktionsplanung</t>
        </is>
      </c>
      <c r="D5" s="15" t="inlineStr">
        <is>
          <t>Fiktivmodul Niva-B</t>
        </is>
      </c>
      <c r="E5" s="27" t="inlineStr">
        <is>
          <t>Fiktiver Auswahlwert</t>
        </is>
      </c>
    </row>
    <row r="6">
      <c r="A6" s="8" t="inlineStr">
        <is>
          <t>Schicht</t>
        </is>
      </c>
      <c r="B6" s="14" t="inlineStr">
        <is>
          <t>Frühschicht</t>
        </is>
      </c>
      <c r="D6" s="15" t="inlineStr">
        <is>
          <t>Fiktivmodul Kora-C</t>
        </is>
      </c>
      <c r="E6" s="26" t="inlineStr">
        <is>
          <t>Fiktiver Auswahlwert</t>
        </is>
      </c>
    </row>
    <row r="7">
      <c r="A7" s="9" t="inlineStr">
        <is>
          <t>Planprodukt</t>
        </is>
      </c>
      <c r="B7" s="14" t="inlineStr">
        <is>
          <t>Fiktivmodul Niva-A</t>
        </is>
      </c>
    </row>
    <row r="8">
      <c r="A8" s="8" t="inlineStr">
        <is>
          <t>Schichtdauer (min)</t>
        </is>
      </c>
      <c r="B8" s="45" t="n">
        <v>480</v>
      </c>
    </row>
    <row r="9">
      <c r="A9" s="9" t="inlineStr">
        <is>
          <t>Pausen (min)</t>
        </is>
      </c>
      <c r="B9" s="45" t="n">
        <v>30</v>
      </c>
    </row>
    <row r="10">
      <c r="A10" s="8" t="inlineStr">
        <is>
          <t>Sonstige Verlustzeit (min)</t>
        </is>
      </c>
      <c r="B10" s="45" t="n">
        <v>18</v>
      </c>
    </row>
    <row r="11">
      <c r="A11" s="9" t="inlineStr">
        <is>
          <t>Planmenge (Stück/Schicht)</t>
        </is>
      </c>
      <c r="B11" s="46" t="n">
        <v>432</v>
      </c>
    </row>
    <row r="12">
      <c r="A12" s="8" t="inlineStr">
        <is>
          <t>Warnschwelle Auslastung</t>
        </is>
      </c>
      <c r="B12" s="47" t="n">
        <v>0.9</v>
      </c>
    </row>
    <row r="13">
      <c r="A13" s="9" t="inlineStr">
        <is>
          <t>Überlastgrenze</t>
        </is>
      </c>
      <c r="B13" s="47" t="n">
        <v>1</v>
      </c>
    </row>
    <row r="14"/>
    <row r="15">
      <c r="A15" s="24" t="inlineStr">
        <is>
          <t>Berechnete Werte</t>
        </is>
      </c>
      <c r="B15" s="24" t="n"/>
    </row>
    <row r="16">
      <c r="A16" s="8" t="inlineStr">
        <is>
          <t>Netto verfügbare Zeit (min)</t>
        </is>
      </c>
      <c r="B16" s="48">
        <f>IFERROR(IF(OR(B8="",B9="",B10=""),"",MAX(0,B8-B9-B10)),"")</f>
        <v/>
      </c>
    </row>
    <row r="17">
      <c r="A17" s="9" t="inlineStr">
        <is>
          <t>Berechneter Takt (s/Stück)</t>
        </is>
      </c>
      <c r="B17" s="49">
        <f>IFERROR(IF(OR(B16="",B11="",B11&lt;=0),"",B16*60/B11),"")</f>
        <v/>
      </c>
    </row>
  </sheetData>
  <mergeCells count="1">
    <mergeCell ref="A1:F1"/>
  </mergeCells>
  <conditionalFormatting sqref="B12:B13">
    <cfRule type="expression" priority="1" dxfId="0">
      <formula>OR($B$12="",$B$13="",$B$12&gt;$B$13)</formula>
    </cfRule>
  </conditionalFormatting>
  <conditionalFormatting sqref="B16:B17">
    <cfRule type="expression" priority="2" dxfId="0">
      <formula>OR($B$16="",$B$16&lt;=0,$B$17="",$B$17&lt;=0)</formula>
    </cfRule>
    <cfRule type="expression" priority="3" dxfId="1">
      <formula>AND(ISNUMBER($B$16),$B$16&gt;0,ISNUMBER($B$17),$B$17&gt;0)</formula>
    </cfRule>
  </conditionalFormatting>
  <dataValidations count="7">
    <dataValidation sqref="B5" showDropDown="0" showInputMessage="1" showErrorMessage="1" allowBlank="0" errorTitle="Funktion prüfen" error="Die Eingabe weicht von den vorgesehenen Funktionsrollen ab." promptTitle="Verantwortliche Funktion" prompt="Nur eine betriebliche Funktion, keinen Personennamen, eintragen." type="list" errorStyle="warning">
      <formula1>"Produktionsplanung,Schichtleitung,Arbeitsvorbereitung"</formula1>
    </dataValidation>
    <dataValidation sqref="B6" showDropDown="0" showInputMessage="1" showErrorMessage="1" allowBlank="0" errorTitle="Schicht prüfen" error="Die Eingabe steht nicht in der vorbereiteten Schichtliste." promptTitle="Schicht" prompt="Planungszeitraum der betrachteten Schicht wählen." type="list" errorStyle="warning">
      <formula1>"Frühschicht,Spätschicht,Nachtschicht,Sonderschicht"</formula1>
    </dataValidation>
    <dataValidation sqref="B7" showDropDown="0" showInputMessage="1" showErrorMessage="1" allowBlank="0" errorTitle="Planprodukt prüfen" error="Das Planprodukt steht nicht in der Produktliste." promptTitle="Planprodukt" prompt="Ein Produkt für den betrachteten Linienabgleich auswählen." type="list" errorStyle="warning">
      <formula1>=$D$4:$D$6</formula1>
    </dataValidation>
    <dataValidation sqref="B8" showDropDown="0" showInputMessage="1" showErrorMessage="1" allowBlank="0" errorTitle="Schichtdauer prüfen" error="Plausibilitätsbereich: 1 bis 1.440 Minuten." promptTitle="Schichtdauer" prompt="Geplante Bruttodauer der betrachteten Schicht in Minuten." type="decimal" errorStyle="warning" operator="between">
      <formula1>1</formula1>
      <formula2>1440</formula2>
    </dataValidation>
    <dataValidation sqref="B9:B10" showDropDown="0" showInputMessage="1" showErrorMessage="1" allowBlank="0" errorTitle="Zeitabzug prüfen" error="Plausibilitätsbereich: 0 bis 1.440 Minuten." promptTitle="Zeitabzug" prompt="Pausen oder sonstige Verlustzeit in Minuten." type="decimal" errorStyle="warning" operator="between">
      <formula1>0</formula1>
      <formula2>1440</formula2>
    </dataValidation>
    <dataValidation sqref="B11" showDropDown="0" showInputMessage="1" showErrorMessage="1" allowBlank="0" errorTitle="Planmenge prüfen" error="Plausibilitätsbereich: 1 bis 100.000 Stück je Schicht." promptTitle="Planmenge" prompt="Positive ganze Stückzahl für die betrachtete Schicht." type="whole" errorStyle="warning" operator="between">
      <formula1>1</formula1>
      <formula2>100000</formula2>
    </dataValidation>
    <dataValidation sqref="B12:B13" showDropDown="0" showInputMessage="1" showErrorMessage="1" allowBlank="0" errorTitle="Schwellenwert prüfen" error="Plausibilitätsbereich: 0 % bis 200 %." promptTitle="Auslastungsschwelle" prompt="Wert als Prozentzahl eingeben, zum Beispiel 90 %." type="decimal" errorStyle="warning" operator="between">
      <formula1>0</formula1>
      <formula2>2</formula2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B8C4C1"/>
    <outlinePr summaryBelow="1" summaryRight="1"/>
    <pageSetUpPr/>
  </sheetPr>
  <dimension ref="A1:F2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42" customWidth="1" min="3" max="3"/>
    <col width="48" customWidth="1" min="4" max="4"/>
    <col width="25" customWidth="1" min="5" max="5"/>
    <col width="34" customWidth="1" min="6" max="6"/>
  </cols>
  <sheetData>
    <row r="1" ht="28" customHeight="1">
      <c r="A1" s="1" t="inlineStr">
        <is>
          <t>Hinweise – Eingaben, Formeln und manuelle Kontrollen</t>
        </is>
      </c>
      <c r="B1" s="34" t="n"/>
      <c r="C1" s="34" t="n"/>
      <c r="D1" s="34" t="n"/>
      <c r="E1" s="34" t="n"/>
      <c r="F1" s="35" t="n"/>
    </row>
    <row r="2" ht="68" customHeight="1">
      <c r="A2" s="2" t="inlineStr">
        <is>
          <t>Zweck</t>
        </is>
      </c>
      <c r="B2" s="3" t="inlineStr">
        <is>
          <t>Erläutert Datentypen, Pflichtstatus, Leerwertverhalten und kontrollierbare Beispielergebnisse.</t>
        </is>
      </c>
      <c r="C2" s="2" t="inlineStr">
        <is>
          <t>Datenquelle</t>
        </is>
      </c>
      <c r="D2" s="3" t="inlineStr">
        <is>
          <t>In der Arbeitsmappe hinterlegte Logik und ausdrücklich fiktive Beispiele.</t>
        </is>
      </c>
      <c r="E2" s="2" t="inlineStr">
        <is>
          <t>Sichtbares Ergebnis</t>
        </is>
      </c>
      <c r="F2" s="3" t="inlineStr">
        <is>
          <t>Prüfschritte für Normalfall, Leerfall, Grenzfall und Duplikate nach Excel-Neuberechnung.</t>
        </is>
      </c>
    </row>
    <row r="3"/>
    <row r="4" ht="34" customHeight="1">
      <c r="A4" s="2" t="inlineStr">
        <is>
          <t>Bereich</t>
        </is>
      </c>
      <c r="B4" s="2" t="inlineStr">
        <is>
          <t>Feld</t>
        </is>
      </c>
      <c r="C4" s="2" t="inlineStr">
        <is>
          <t>Datentyp, Einheit und Pflichtstatus</t>
        </is>
      </c>
      <c r="D4" s="2" t="inlineStr">
        <is>
          <t>Verhalten bei fehlenden oder auffälligen Werten</t>
        </is>
      </c>
    </row>
    <row r="5" ht="48" customHeight="1">
      <c r="A5" s="3" t="inlineStr">
        <is>
          <t>Arbeitsinhalte</t>
        </is>
      </c>
      <c r="B5" s="3" t="inlineStr">
        <is>
          <t>Vorgangs-ID</t>
        </is>
      </c>
      <c r="C5" s="3" t="inlineStr">
        <is>
          <t>Text; Pflicht, sobald eine Zeile genutzt wird.</t>
        </is>
      </c>
      <c r="D5" s="3" t="inlineStr">
        <is>
          <t>Leere ID hält Gesamtzeit und Prüfung leer; doppelte IDs werden orange markiert.</t>
        </is>
      </c>
    </row>
    <row r="6" ht="48" customHeight="1">
      <c r="A6" s="33" t="inlineStr">
        <is>
          <t>Arbeitsinhalte</t>
        </is>
      </c>
      <c r="B6" s="33" t="inlineStr">
        <is>
          <t>Produkt</t>
        </is>
      </c>
      <c r="C6" s="33" t="inlineStr">
        <is>
          <t>Auswahlliste; Pflicht; Text.</t>
        </is>
      </c>
      <c r="D6" s="33" t="inlineStr">
        <is>
          <t>Leer ergibt „Eingabe fehlt“; Abweichung vom Planprodukt ergibt „Abweichendes Produkt“.</t>
        </is>
      </c>
    </row>
    <row r="7" ht="48" customHeight="1">
      <c r="A7" s="3" t="inlineStr">
        <is>
          <t>Arbeitsinhalte</t>
        </is>
      </c>
      <c r="B7" s="3" t="inlineStr">
        <is>
          <t>Arbeitsschritt und Reihenfolge</t>
        </is>
      </c>
      <c r="C7" s="3" t="inlineStr">
        <is>
          <t>Text und ganze Zahl; beide Pflicht.</t>
        </is>
      </c>
      <c r="D7" s="3" t="inlineStr">
        <is>
          <t>Fehlende Werte erzeugen „Eingabe fehlt“; die Reihenfolge wird nicht automatisch umsortiert.</t>
        </is>
      </c>
    </row>
    <row r="8" ht="48" customHeight="1">
      <c r="A8" s="33" t="inlineStr">
        <is>
          <t>Arbeitsinhalte</t>
        </is>
      </c>
      <c r="B8" s="33" t="inlineStr">
        <is>
          <t>Station</t>
        </is>
      </c>
      <c r="C8" s="33" t="inlineStr">
        <is>
          <t>Auswahlliste; Pflicht.</t>
        </is>
      </c>
      <c r="D8" s="33" t="inlineStr">
        <is>
          <t>Leer wird nicht automatisch zugeordnet und erzeugt „Eingabe fehlt“.</t>
        </is>
      </c>
    </row>
    <row r="9" ht="48" customHeight="1">
      <c r="A9" s="3" t="inlineStr">
        <is>
          <t>Arbeitsinhalte</t>
        </is>
      </c>
      <c r="B9" s="3" t="inlineStr">
        <is>
          <t>Bearbeitungszeit und Rüstanteil</t>
        </is>
      </c>
      <c r="C9" s="3" t="inlineStr">
        <is>
          <t>Dezimalzahl in s/Stück; Bearbeitungszeit Pflicht, Rüstanteil optional.</t>
        </is>
      </c>
      <c r="D9" s="3" t="inlineStr">
        <is>
          <t>Leere Bearbeitungszeit hält die Gesamtzeit leer; leerer Rüstanteil wird als 0 behandelt.</t>
        </is>
      </c>
    </row>
    <row r="10" ht="48" customHeight="1">
      <c r="A10" s="33" t="inlineStr">
        <is>
          <t>Stationen</t>
        </is>
      </c>
      <c r="B10" s="33" t="inlineStr">
        <is>
          <t>Station und Anlage oder Bereich</t>
        </is>
      </c>
      <c r="C10" s="33" t="inlineStr">
        <is>
          <t>Text; bei genutzter Zeile Pflicht.</t>
        </is>
      </c>
      <c r="D10" s="33" t="inlineStr">
        <is>
          <t>Leere Stationskennung hält Ausgaben leer; doppelte Kennungen werden markiert.</t>
        </is>
      </c>
    </row>
    <row r="11" ht="48" customHeight="1">
      <c r="A11" s="3" t="inlineStr">
        <is>
          <t>Stationen</t>
        </is>
      </c>
      <c r="B11" s="3" t="inlineStr">
        <is>
          <t>Parallelplätze</t>
        </is>
      </c>
      <c r="C11" s="3" t="inlineStr">
        <is>
          <t>Ganze Zahl; Pflicht; Anzahl gleichzeitig nutzbarer Plätze.</t>
        </is>
      </c>
      <c r="D11" s="3" t="inlineStr">
        <is>
          <t>Leer hält Kapazität und Auslastung leer und erzeugt „Eingabe fehlt“.</t>
        </is>
      </c>
    </row>
    <row r="12" ht="48" customHeight="1">
      <c r="A12" s="33" t="inlineStr">
        <is>
          <t>Parameter</t>
        </is>
      </c>
      <c r="B12" s="33" t="inlineStr">
        <is>
          <t>Zeiten, Planmenge und Schwellen</t>
        </is>
      </c>
      <c r="C12" s="33" t="inlineStr">
        <is>
          <t>Dezimalzahl oder ganze Zahl mit sichtbarer Einheit; Pflicht für den Takt.</t>
        </is>
      </c>
      <c r="D12" s="33" t="inlineStr">
        <is>
          <t>Fehlende oder nicht positive Grundlagen halten den Takt und abhängige Quotienten leer.</t>
        </is>
      </c>
    </row>
    <row r="13" ht="48" customHeight="1">
      <c r="A13" s="3" t="inlineStr">
        <is>
          <t>Parameter</t>
        </is>
      </c>
      <c r="B13" s="3" t="inlineStr">
        <is>
          <t>Datum, Funktion, Schicht und Planprodukt</t>
        </is>
      </c>
      <c r="C13" s="3" t="inlineStr">
        <is>
          <t>Datum beziehungsweise stabile Textauswahl; Pflicht für den Planungskontext.</t>
        </is>
      </c>
      <c r="D13" s="3" t="inlineStr">
        <is>
          <t>Keine Personennamen verwenden; Auswahlwerte können manuell gepflegt werden.</t>
        </is>
      </c>
    </row>
    <row r="14"/>
    <row r="15">
      <c r="A15" s="2" t="inlineStr">
        <is>
          <t>Kontrollierte Kennzahl</t>
        </is>
      </c>
      <c r="B15" s="2" t="inlineStr">
        <is>
          <t>Formel oder Bezug</t>
        </is>
      </c>
      <c r="C15" s="2" t="inlineStr">
        <is>
          <t>Erwartetes Ergebnis der Beispiele</t>
        </is>
      </c>
    </row>
    <row r="16" ht="50" customHeight="1">
      <c r="A16" s="3" t="inlineStr">
        <is>
          <t>Nettozeit und Takt</t>
        </is>
      </c>
      <c r="B16" s="3" t="inlineStr">
        <is>
          <t>Parameter!B16 = 480-30-18; Parameter!B17 = IFERROR(B16*60/B11,"")</t>
        </is>
      </c>
      <c r="C16" s="3" t="inlineStr">
        <is>
          <t>432,00 min und 60,00 s/Stück.</t>
        </is>
      </c>
    </row>
    <row r="17" ht="50" customHeight="1">
      <c r="A17" s="33" t="inlineStr">
        <is>
          <t>Vorgangszeit V-001</t>
        </is>
      </c>
      <c r="B17" s="33" t="inlineStr">
        <is>
          <t>Arbeitsinhalte!H5 = IFERROR(F5+IF(G5="",0,G5),"")</t>
        </is>
      </c>
      <c r="C17" s="33" t="inlineStr">
        <is>
          <t>26,00 s + 2,00 s = 28,00 s.</t>
        </is>
      </c>
    </row>
    <row r="18" ht="50" customHeight="1">
      <c r="A18" s="3" t="inlineStr">
        <is>
          <t>Grenzstation S-01</t>
        </is>
      </c>
      <c r="B18" s="3" t="inlineStr">
        <is>
          <t>Stationen!D5 = Parameter!B17*C5; E5 = SUMIF(...); G5 = IFERROR(E5/D5,"")</t>
        </is>
      </c>
      <c r="C18" s="3" t="inlineStr">
        <is>
          <t>Kapazität 60,00 s, Last 60,00 s, Auslastung 100,0 %, Status „Beobachten“.</t>
        </is>
      </c>
    </row>
    <row r="19" ht="50" customHeight="1">
      <c r="A19" s="33" t="inlineStr">
        <is>
          <t>Engpass S-04</t>
        </is>
      </c>
      <c r="B19" s="33" t="inlineStr">
        <is>
          <t>Stationen!E8 summiert H11:H12 über die Stationszuordnung; G8 = E8/D8</t>
        </is>
      </c>
      <c r="C19" s="33" t="inlineStr">
        <is>
          <t>Last 63,00 s, Auslastung 105,0 %, Status „Überlast“.</t>
        </is>
      </c>
    </row>
    <row r="20" ht="50" customHeight="1">
      <c r="A20" s="3" t="inlineStr">
        <is>
          <t>Zusammenfassung</t>
        </is>
      </c>
      <c r="B20" s="3" t="inlineStr">
        <is>
          <t>B14 = SUM(Arbeitsinhalte!H5:H104); B16 = MAX(Stationen!G5:G104)</t>
        </is>
      </c>
      <c r="C20" s="3" t="inlineStr">
        <is>
          <t>233,00 s Gesamtarbeitsinhalt, 105,0 % maximale Auslastung, Engpass S-04.</t>
        </is>
      </c>
    </row>
    <row r="21"/>
    <row r="22">
      <c r="A22" s="24" t="inlineStr">
        <is>
          <t>Manuelle Kontrollen</t>
        </is>
      </c>
      <c r="B22" s="24" t="n"/>
      <c r="C22" s="24" t="n"/>
      <c r="D22" s="24" t="n"/>
      <c r="E22" s="24" t="n"/>
      <c r="F22" s="24" t="n"/>
    </row>
    <row r="23" ht="40" customHeight="1">
      <c r="A23" s="3" t="inlineStr">
        <is>
          <t>1.</t>
        </is>
      </c>
      <c r="B23" s="3" t="inlineStr">
        <is>
          <t>Normalfall: S-02 liegt mit 52,00 s bei 86,7 % und damit unter der Warnschwelle von 90,0 %.</t>
        </is>
      </c>
      <c r="C23" s="3" t="n"/>
      <c r="D23" s="3" t="n"/>
      <c r="E23" s="3" t="n"/>
      <c r="F23" s="3" t="n"/>
    </row>
    <row r="24" ht="40" customHeight="1">
      <c r="A24" s="33" t="inlineStr">
        <is>
          <t>2.</t>
        </is>
      </c>
      <c r="B24" s="33" t="inlineStr">
        <is>
          <t>Grenzfall: S-01 liegt exakt bei der Überlastgrenze von 100,0 %; erst ein Wert darüber gilt als „Überlast“.</t>
        </is>
      </c>
      <c r="C24" s="33" t="n"/>
      <c r="D24" s="33" t="n"/>
      <c r="E24" s="33" t="n"/>
      <c r="F24" s="33" t="n"/>
    </row>
    <row r="25" ht="40" customHeight="1">
      <c r="A25" s="3" t="inlineStr">
        <is>
          <t>3.</t>
        </is>
      </c>
      <c r="B25" s="3" t="inlineStr">
        <is>
          <t>Leerfall: In Arbeitsinhalte bleiben die vorbereiteten Zeilen 13, 54 und 104 ohne ID in H und I leer.</t>
        </is>
      </c>
      <c r="C25" s="3" t="n"/>
      <c r="D25" s="3" t="n"/>
      <c r="E25" s="3" t="n"/>
      <c r="F25" s="3" t="n"/>
    </row>
    <row r="26" ht="40" customHeight="1">
      <c r="A26" s="33" t="inlineStr">
        <is>
          <t>4.</t>
        </is>
      </c>
      <c r="B26" s="33" t="inlineStr">
        <is>
          <t>Bereichsprüfung: Stationen-Zeilen 5, 54 und 104 enthalten dieselbe Formelstruktur; ungenutzte Stationszeilen bleiben leer.</t>
        </is>
      </c>
      <c r="C26" s="33" t="n"/>
      <c r="D26" s="33" t="n"/>
      <c r="E26" s="33" t="n"/>
      <c r="F26" s="33" t="n"/>
    </row>
    <row r="27" ht="40" customHeight="1">
      <c r="A27" s="3" t="inlineStr">
        <is>
          <t>5.</t>
        </is>
      </c>
      <c r="B27" s="3" t="inlineStr">
        <is>
          <t>Duplikatprüfung: Eine wiederholte Vorgangs-ID oder Stationskennung wird orange markiert, aber nicht automatisch gelöscht.</t>
        </is>
      </c>
      <c r="C27" s="3" t="n"/>
      <c r="D27" s="3" t="n"/>
      <c r="E27" s="3" t="n"/>
      <c r="F27" s="3" t="n"/>
    </row>
    <row r="28" ht="40" customHeight="1">
      <c r="A28" s="33" t="inlineStr">
        <is>
          <t>6.</t>
        </is>
      </c>
      <c r="B28" s="33" t="inlineStr">
        <is>
          <t>Neuberechnung: Excel ist auf automatische vollständige Berechnung beim Öffnen eingestellt; danach Takt, Summen und Status prüfen.</t>
        </is>
      </c>
      <c r="C28" s="33" t="n"/>
      <c r="D28" s="33" t="n"/>
      <c r="E28" s="33" t="n"/>
      <c r="F28" s="33" t="n"/>
    </row>
    <row r="29" ht="40" customHeight="1">
      <c r="A29" s="3" t="inlineStr">
        <is>
          <t>7.</t>
        </is>
      </c>
      <c r="B29" s="3" t="inlineStr">
        <is>
          <t>Abgrenzung: Zeiten, Kapazitäten und Schwellen sind manuelle Annahmen. Die Mappe führt keine Freigabe und keine ERP-/MES-Synchronisierung aus.</t>
        </is>
      </c>
      <c r="C29" s="3" t="n"/>
      <c r="D29" s="3" t="n"/>
      <c r="E29" s="3" t="n"/>
      <c r="F29" s="3" t="n"/>
    </row>
  </sheetData>
  <mergeCells count="1"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betriebliche Arbeitsmappe</dc:creator>
  <dc:title xmlns:dc="http://purl.org/dc/elements/1.1/">Linienabgleich Produktion</dc:title>
  <dc:description xmlns:dc="http://purl.org/dc/elements/1.1/">Unterstützt eine manuelle Entscheidung zur Verteilung von Arbeitsinhalten auf Stationen relativ zu einem berechneten Takt.</dc:description>
  <dc:subject xmlns:dc="http://purl.org/dc/elements/1.1/">Manueller Abgleich von Arbeitsinhalten und Stationskapazitäten</dc:subject>
  <dcterms:created xmlns:dcterms="http://purl.org/dc/terms/" xmlns:xsi="http://www.w3.org/2001/XMLSchema-instance" xsi:type="dcterms:W3CDTF">2026-09-09T20:51:02Z</dcterms:created>
  <dcterms:modified xmlns:dcterms="http://purl.org/dc/terms/" xmlns:xsi="http://www.w3.org/2001/XMLSchema-instance" xsi:type="dcterms:W3CDTF">2026-09-09T20:51:04+00:00Z</dcterms:modified>
</cp:coreProperties>
</file>