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Planung" sheetId="2" state="visible" r:id="rId2"/>
    <sheet xmlns:r="http://schemas.openxmlformats.org/officeDocument/2006/relationships" name="Kapazität" sheetId="3" state="visible" r:id="rId3"/>
    <sheet xmlns:r="http://schemas.openxmlformats.org/officeDocument/2006/relationships" name="Listen" sheetId="4" state="visible" r:id="rId4"/>
  </sheets>
  <definedNames>
    <definedName name="_xlnm._FilterDatabase" localSheetId="1" hidden="1">'Planung'!$A$1:$O$201</definedName>
    <definedName name="_xlnm._FilterDatabase" localSheetId="2" hidden="1">'Kapazität'!$A$1:$G$101</definedName>
    <definedName name="_xlnm._FilterDatabase" localSheetId="3" hidden="1">'Listen'!$A$1:$D$101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5">
    <font>
      <name val="Calibri"/>
      <family val="2"/>
      <color theme="1"/>
      <sz val="11"/>
      <scheme val="minor"/>
    </font>
    <font>
      <name val="Aptos"/>
      <b val="1"/>
      <color rgb="FFFFFFFF"/>
      <sz val="10"/>
    </font>
    <font>
      <name val="Aptos"/>
      <color rgb="FF112A32"/>
      <sz val="10"/>
    </font>
    <font>
      <name val="Aptos"/>
      <b val="1"/>
      <color rgb="FF112A32"/>
      <sz val="10"/>
    </font>
    <font>
      <name val="Aptos"/>
      <b val="1"/>
      <color rgb="FFFFFFFF"/>
      <sz val="16"/>
    </font>
  </fonts>
  <fills count="7">
    <fill>
      <patternFill/>
    </fill>
    <fill>
      <patternFill patternType="gray125"/>
    </fill>
    <fill>
      <patternFill patternType="solid">
        <fgColor rgb="FF112A32"/>
      </patternFill>
    </fill>
    <fill>
      <patternFill patternType="solid">
        <fgColor rgb="FFF3F0E8"/>
      </patternFill>
    </fill>
    <fill>
      <patternFill patternType="solid">
        <fgColor rgb="FFFFFFFF"/>
      </patternFill>
    </fill>
    <fill>
      <patternFill patternType="solid">
        <fgColor rgb="FFFFF0AE"/>
      </patternFill>
    </fill>
    <fill>
      <patternFill patternType="solid">
        <fgColor rgb="FFB8441C"/>
      </patternFill>
    </fill>
  </fills>
  <borders count="6">
    <border>
      <left/>
      <right/>
      <top/>
      <bottom/>
      <diagonal/>
    </border>
    <border>
      <left style="thin">
        <color rgb="FFB8C4C1"/>
      </left>
      <right style="thin">
        <color rgb="FFB8C4C1"/>
      </right>
      <top style="thin">
        <color rgb="FFB8C4C1"/>
      </top>
      <bottom style="thin">
        <color rgb="FFB8C4C1"/>
      </bottom>
    </border>
    <border>
      <left/>
      <right/>
      <top style="thin">
        <color rgb="FFB8C4C1"/>
      </top>
      <bottom/>
      <diagonal/>
    </border>
    <border>
      <left/>
      <right style="thin">
        <color rgb="FFB8C4C1"/>
      </right>
      <top style="thin">
        <color rgb="FFB8C4C1"/>
      </top>
      <bottom/>
      <diagonal/>
    </border>
    <border>
      <left/>
      <right/>
      <top style="thin">
        <color rgb="FFB8C4C1"/>
      </top>
      <bottom style="thin">
        <color rgb="FFB8C4C1"/>
      </bottom>
      <diagonal/>
    </border>
    <border>
      <left/>
      <right style="thin">
        <color rgb="FFB8C4C1"/>
      </right>
      <top style="thin">
        <color rgb="FFB8C4C1"/>
      </top>
      <bottom style="thin">
        <color rgb="FFB8C4C1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3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3" fontId="2" fillId="4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3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4" fontId="2" fillId="4" borderId="1" applyAlignment="1" pivotButton="0" quotePrefix="0" xfId="0">
      <alignment horizontal="right" vertical="center"/>
    </xf>
    <xf numFmtId="4" fontId="2" fillId="3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2" fillId="5" borderId="1" applyAlignment="1" pivotButton="0" quotePrefix="0" xfId="0">
      <alignment horizontal="left" vertical="center"/>
    </xf>
    <xf numFmtId="3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4" fontId="2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3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3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3" fontId="3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Aptos"/>
        <b val="1"/>
        <color rgb="FFFFFFFF"/>
        <sz val="10"/>
      </font>
      <fill>
        <patternFill patternType="solid">
          <fgColor rgb="FFB8441C"/>
        </patternFill>
      </fill>
    </dxf>
    <dxf>
      <font>
        <name val="Aptos"/>
        <b val="1"/>
        <color rgb="FF112A32"/>
        <sz val="10"/>
      </font>
      <fill>
        <patternFill patternType="solid">
          <fgColor rgb="FFFFF0AE"/>
        </patternFill>
      </fill>
    </dxf>
    <dxf>
      <font>
        <name val="Aptos"/>
        <color rgb="FFFFFFFF"/>
        <sz val="10"/>
      </font>
      <fill>
        <patternFill patternType="solid">
          <fgColor rgb="FFB8441C"/>
        </patternFill>
      </fill>
    </dxf>
    <dxf>
      <font>
        <name val="Aptos"/>
        <b val="1"/>
        <color rgb="FFFFFFFF"/>
        <sz val="10"/>
      </font>
      <fill>
        <patternFill patternType="solid">
          <fgColor rgb="FF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112A32"/>
    <outlinePr summaryBelow="1" summaryRight="1"/>
    <pageSetUpPr fitToPage="1"/>
  </sheetPr>
  <dimension ref="A1:D20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5" customWidth="1" min="3" max="3"/>
    <col width="31" customWidth="1" min="4" max="4"/>
  </cols>
  <sheetData>
    <row r="1" ht="30" customHeight="1">
      <c r="A1" s="1" t="inlineStr">
        <is>
          <t>Operative Übersicht Fremdfertigungsplanung</t>
        </is>
      </c>
      <c r="B1" s="32" t="n"/>
      <c r="C1" s="32" t="n"/>
      <c r="D1" s="33" t="n"/>
    </row>
    <row r="2" ht="46" customHeight="1">
      <c r="A2" s="2" t="inlineStr">
        <is>
          <t>Entscheidungshilfe für Produktionsplanung und operativen Einkauf: versenden, nachverfolgen, priorisieren oder Termin- und Kapazitätsabweichungen abstimmen.</t>
        </is>
      </c>
      <c r="B2" s="3" t="n"/>
      <c r="C2" s="3" t="n"/>
      <c r="D2" s="3" t="n"/>
    </row>
    <row r="3">
      <c r="A3" s="4" t="inlineStr">
        <is>
          <t>Stand (dynamisch)</t>
        </is>
      </c>
      <c r="B3" s="5">
        <f>TODAY()</f>
        <v/>
      </c>
      <c r="C3" s="4" t="inlineStr">
        <is>
          <t>Warnhorizont aus Listen</t>
        </is>
      </c>
      <c r="D3" s="6">
        <f>Listen!$B$2</f>
        <v/>
      </c>
    </row>
    <row r="4"/>
    <row r="5">
      <c r="A5" s="7" t="inlineStr">
        <is>
          <t>Kennzahl</t>
        </is>
      </c>
      <c r="B5" s="7" t="inlineStr">
        <is>
          <t>Wert</t>
        </is>
      </c>
      <c r="C5" s="7" t="inlineStr">
        <is>
          <t>Operative Bedeutung</t>
        </is>
      </c>
      <c r="D5" s="7" t="inlineStr">
        <is>
          <t>Datenbasis</t>
        </is>
      </c>
    </row>
    <row r="6">
      <c r="A6" s="8" t="inlineStr">
        <is>
          <t>Offene Vorgänge</t>
        </is>
      </c>
      <c r="B6" s="9">
        <f>COUNTIFS(Planung!$A$2:$A$201,"&lt;&gt;",Planung!$L$2:$L$201,"&lt;&gt;Zurück")</f>
        <v/>
      </c>
      <c r="C6" s="2" t="inlineStr">
        <is>
          <t>Offene Lose nach Status prüfen</t>
        </is>
      </c>
      <c r="D6" s="2" t="inlineStr">
        <is>
          <t>Planung</t>
        </is>
      </c>
    </row>
    <row r="7">
      <c r="A7" s="10" t="inlineStr">
        <is>
          <t>Versandüberfällige</t>
        </is>
      </c>
      <c r="B7" s="6">
        <f>COUNTIF(Planung!$L$2:$L$201,"Versand überfällig")</f>
        <v/>
      </c>
      <c r="C7" s="11" t="inlineStr">
        <is>
          <t>Versand oder Termin abstimmen</t>
        </is>
      </c>
      <c r="D7" s="11" t="inlineStr">
        <is>
          <t>Planung</t>
        </is>
      </c>
    </row>
    <row r="8">
      <c r="A8" s="8" t="inlineStr">
        <is>
          <t>Rückkehrüberfällige</t>
        </is>
      </c>
      <c r="B8" s="9">
        <f>COUNTIF(Planung!$L$2:$L$201,"Rückkehr überfällig")</f>
        <v/>
      </c>
      <c r="C8" s="2" t="inlineStr">
        <is>
          <t>Partnerstatus und Folgetermine klären</t>
        </is>
      </c>
      <c r="D8" s="2" t="inlineStr">
        <is>
          <t>Planung</t>
        </is>
      </c>
    </row>
    <row r="9">
      <c r="A9" s="10" t="inlineStr">
        <is>
          <t>Rückkehr innerhalb Warnhorizont</t>
        </is>
      </c>
      <c r="B9" s="6">
        <f>COUNTIFS(Planung!$A$2:$A$201,"&lt;&gt;",Planung!$I$2:$I$201,"",Planung!$H$2:$H$201,"&gt;="&amp;TODAY(),Planung!$H$2:$H$201,"&lt;="&amp;TODAY()+Listen!$B$2)</f>
        <v/>
      </c>
      <c r="C9" s="11" t="inlineStr">
        <is>
          <t>Kurzfristige Rückkehr nachverfolgen</t>
        </is>
      </c>
      <c r="D9" s="11" t="inlineStr">
        <is>
          <t>Planung und Listen</t>
        </is>
      </c>
    </row>
    <row r="10">
      <c r="A10" s="8" t="inlineStr">
        <is>
          <t>Überlastete Partnerwochen</t>
        </is>
      </c>
      <c r="B10" s="9">
        <f>COUNTIF(Kapazität!$G$2:$G$101,"Überlastet")</f>
        <v/>
      </c>
      <c r="C10" s="2" t="inlineStr">
        <is>
          <t>Kapazität oder Priorität abstimmen</t>
        </is>
      </c>
      <c r="D10" s="2" t="inlineStr">
        <is>
          <t>Kapazität</t>
        </is>
      </c>
    </row>
    <row r="11"/>
    <row r="12">
      <c r="A12" s="7" t="inlineStr">
        <is>
          <t>Kontrolle der Planstunden</t>
        </is>
      </c>
      <c r="B12" s="7" t="inlineStr">
        <is>
          <t>Stunden</t>
        </is>
      </c>
      <c r="C12" s="7" t="inlineStr">
        <is>
          <t>Prüfaussage</t>
        </is>
      </c>
      <c r="D12" s="7" t="inlineStr">
        <is>
          <t>Hinweis</t>
        </is>
      </c>
    </row>
    <row r="13">
      <c r="A13" s="10" t="inlineStr">
        <is>
          <t>Offene Planstunden</t>
        </is>
      </c>
      <c r="B13" s="12">
        <f>SUMIFS(Planung!$K$2:$K$201,Planung!$A$2:$A$201,"&lt;&gt;",Planung!$L$2:$L$201,"&lt;&gt;Zurück")</f>
        <v/>
      </c>
      <c r="C13" s="11" t="inlineStr">
        <is>
          <t>Summe aller offenen Fremdfertigungslose</t>
        </is>
      </c>
      <c r="D13" s="11" t="inlineStr">
        <is>
          <t>Aus Planung</t>
        </is>
      </c>
    </row>
    <row r="14">
      <c r="A14" s="8" t="inlineStr">
        <is>
          <t>In Kapazitätszeilen zugeordnet</t>
        </is>
      </c>
      <c r="B14" s="13">
        <f>SUM(Kapazität!$D$2:$D$101)</f>
        <v/>
      </c>
      <c r="C14" s="2" t="inlineStr">
        <is>
          <t>Summe der automatisch ermittelten Belastung</t>
        </is>
      </c>
      <c r="D14" s="2" t="inlineStr">
        <is>
          <t>Aus Kapazität</t>
        </is>
      </c>
    </row>
    <row r="15">
      <c r="A15" s="10" t="inlineStr">
        <is>
          <t>Nicht zugeordnete Differenz</t>
        </is>
      </c>
      <c r="B15" s="12">
        <f>IFERROR(B13-B14,"")</f>
        <v/>
      </c>
      <c r="C15" s="11" t="inlineStr">
        <is>
          <t>Sollte bei vollständiger und eindeutiger Zuordnung null sein</t>
        </is>
      </c>
      <c r="D15" s="11" t="inlineStr">
        <is>
          <t>Doppelte Partnerwochen vermeiden</t>
        </is>
      </c>
    </row>
    <row r="16"/>
    <row r="17">
      <c r="A17" s="14" t="inlineStr">
        <is>
          <t>Nutzungshinweise</t>
        </is>
      </c>
      <c r="B17" s="14" t="n"/>
      <c r="C17" s="14" t="n"/>
      <c r="D17" s="14" t="n"/>
    </row>
    <row r="18" ht="42" customHeight="1">
      <c r="A18" s="2" t="inlineStr">
        <is>
          <t>Die Arbeitsmappe unterstützt die tägliche operative Entscheidung. Sie ersetzt keine Bestellung, keinen Lieferschein, keine Wareneingangsprüfung und keine Qualitäts-, Fracht- oder Rechnungsdokumentation.</t>
        </is>
      </c>
      <c r="B18" s="3" t="n"/>
      <c r="C18" s="3" t="n"/>
      <c r="D18" s="3" t="n"/>
    </row>
    <row r="19" ht="42" customHeight="1">
      <c r="A19" s="11" t="inlineStr">
        <is>
          <t>Es bestehen keine Makros, externen Links, ERP-/MES-Verbindungen oder Echtzeitsynchronisierungen. Formelergebnisse werden beim Öffnen in Excel neu berechnet.</t>
        </is>
      </c>
      <c r="B19" s="15" t="n"/>
      <c r="C19" s="15" t="n"/>
      <c r="D19" s="15" t="n"/>
    </row>
    <row r="20" ht="42" customHeight="1">
      <c r="A20" s="2" t="inlineStr">
        <is>
          <t>Alle Beispieldaten und Bezeichnungen sind fiktiv. In Freitextfeldern dürfen keine personenbezogenen Angaben erfasst werden.</t>
        </is>
      </c>
      <c r="B20" s="3" t="n"/>
      <c r="C20" s="3" t="n"/>
      <c r="D20" s="3" t="n"/>
    </row>
  </sheetData>
  <mergeCells count="1">
    <mergeCell ref="A1:D1"/>
  </mergeCells>
  <conditionalFormatting sqref="B7:B8">
    <cfRule type="expression" priority="1" dxfId="0">
      <formula>B7&gt;0</formula>
    </cfRule>
  </conditionalFormatting>
  <conditionalFormatting sqref="B9">
    <cfRule type="expression" priority="2" dxfId="1">
      <formula>B9&gt;0</formula>
    </cfRule>
  </conditionalFormatting>
  <conditionalFormatting sqref="B10">
    <cfRule type="expression" priority="3" dxfId="0">
      <formula>B10&gt;0</formula>
    </cfRule>
  </conditionalFormatting>
  <conditionalFormatting sqref="B15">
    <cfRule type="expression" priority="4" dxfId="0">
      <formula>AND(B15&lt;&gt;"",ABS(B15)&gt;0.0001)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FFB8441C"/>
    <outlinePr summaryBelow="1" summaryRight="1"/>
    <pageSetUpPr fitToPage="1"/>
  </sheetPr>
  <dimension ref="A1:O2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23" customWidth="1" min="3" max="3"/>
    <col width="14" customWidth="1" min="4" max="4"/>
    <col width="11" customWidth="1" min="5" max="5"/>
    <col width="14" customWidth="1" min="6" max="6"/>
    <col width="14" customWidth="1" min="7" max="7"/>
    <col width="14" customWidth="1" min="8" max="8"/>
    <col width="14" customWidth="1" min="9" max="9"/>
    <col width="17" customWidth="1" min="10" max="10"/>
    <col width="13" customWidth="1" min="11" max="11"/>
    <col width="24" customWidth="1" min="12" max="12"/>
    <col width="11" customWidth="1" min="13" max="13"/>
    <col width="24" customWidth="1" min="14" max="14"/>
    <col width="34" customWidth="1" min="15" max="15"/>
  </cols>
  <sheetData>
    <row r="1" ht="34" customHeight="1">
      <c r="A1" s="14" t="inlineStr">
        <is>
          <t>Vorgangs-ID</t>
        </is>
      </c>
      <c r="B1" s="14" t="inlineStr">
        <is>
          <t>Artikelnummer</t>
        </is>
      </c>
      <c r="C1" s="14" t="inlineStr">
        <is>
          <t>Bearbeitung</t>
        </is>
      </c>
      <c r="D1" s="14" t="inlineStr">
        <is>
          <t>Partnercode</t>
        </is>
      </c>
      <c r="E1" s="14" t="inlineStr">
        <is>
          <t>Menge</t>
        </is>
      </c>
      <c r="F1" s="14" t="inlineStr">
        <is>
          <t>Versand Soll</t>
        </is>
      </c>
      <c r="G1" s="14" t="inlineStr">
        <is>
          <t>Versand Ist</t>
        </is>
      </c>
      <c r="H1" s="14" t="inlineStr">
        <is>
          <t>Rückkehr Soll</t>
        </is>
      </c>
      <c r="I1" s="14" t="inlineStr">
        <is>
          <t>Rückkehr Ist</t>
        </is>
      </c>
      <c r="J1" s="14" t="inlineStr">
        <is>
          <t>Kapazitätswoche</t>
        </is>
      </c>
      <c r="K1" s="14" t="inlineStr">
        <is>
          <t>Planstunden</t>
        </is>
      </c>
      <c r="L1" s="14" t="inlineStr">
        <is>
          <t>Status</t>
        </is>
      </c>
      <c r="M1" s="14" t="inlineStr">
        <is>
          <t>Resttage</t>
        </is>
      </c>
      <c r="N1" s="14" t="inlineStr">
        <is>
          <t>Rückkehrabweichung Tage</t>
        </is>
      </c>
      <c r="O1" s="14" t="inlineStr">
        <is>
          <t>Kommentar</t>
        </is>
      </c>
    </row>
    <row r="2">
      <c r="A2" s="16" t="inlineStr">
        <is>
          <t>FF-001</t>
        </is>
      </c>
      <c r="B2" s="16" t="inlineStr">
        <is>
          <t>TEST-001</t>
        </is>
      </c>
      <c r="C2" s="16" t="inlineStr">
        <is>
          <t>Beschichten</t>
        </is>
      </c>
      <c r="D2" s="16" t="inlineStr">
        <is>
          <t>P-01</t>
        </is>
      </c>
      <c r="E2" s="17" t="n">
        <v>120</v>
      </c>
      <c r="F2" s="18" t="n">
        <v>46275</v>
      </c>
      <c r="G2" s="18" t="n"/>
      <c r="H2" s="18" t="n">
        <v>46280</v>
      </c>
      <c r="I2" s="18" t="n"/>
      <c r="J2" s="19">
        <f>IF(H2="","",H2-WEEKDAY(H2,2)+1)</f>
        <v/>
      </c>
      <c r="K2" s="20" t="n">
        <v>12</v>
      </c>
      <c r="L2" s="21">
        <f>IF(A2="","",IF(I2&lt;&gt;"","Zurück",IF(G2="",IF(AND(F2&lt;&gt;"",TODAY()&gt;F2),"Versand überfällig","Geplant"),IF(AND(H2&lt;&gt;"",TODAY()&gt;H2),"Rückkehr überfällig","Extern in Arbeit"))))</f>
        <v/>
      </c>
      <c r="M2" s="22">
        <f>IF(OR(A2="",I2&lt;&gt;"",H2=""),"",H2-TODAY())</f>
        <v/>
      </c>
      <c r="N2" s="22">
        <f>IF(OR(A2="",I2="",H2=""),"",I2-H2)</f>
        <v/>
      </c>
      <c r="O2" s="23" t="inlineStr">
        <is>
          <t>Material bereitgestellt</t>
        </is>
      </c>
    </row>
    <row r="3">
      <c r="A3" s="16" t="inlineStr">
        <is>
          <t>FF-002</t>
        </is>
      </c>
      <c r="B3" s="16" t="inlineStr">
        <is>
          <t>TEST-002</t>
        </is>
      </c>
      <c r="C3" s="16" t="inlineStr">
        <is>
          <t>Härtebehandlung</t>
        </is>
      </c>
      <c r="D3" s="16" t="inlineStr">
        <is>
          <t>P-01</t>
        </is>
      </c>
      <c r="E3" s="17" t="n">
        <v>80</v>
      </c>
      <c r="F3" s="18" t="n">
        <v>46267</v>
      </c>
      <c r="G3" s="18" t="n">
        <v>46267</v>
      </c>
      <c r="H3" s="18" t="n">
        <v>46277</v>
      </c>
      <c r="I3" s="18" t="n"/>
      <c r="J3" s="5">
        <f>IF(H3="","",H3-WEEKDAY(H3,2)+1)</f>
        <v/>
      </c>
      <c r="K3" s="20" t="n">
        <v>18</v>
      </c>
      <c r="L3" s="24">
        <f>IF(A3="","",IF(I3&lt;&gt;"","Zurück",IF(G3="",IF(AND(F3&lt;&gt;"",TODAY()&gt;F3),"Versand überfällig","Geplant"),IF(AND(H3&lt;&gt;"",TODAY()&gt;H3),"Rückkehr überfällig","Extern in Arbeit"))))</f>
        <v/>
      </c>
      <c r="M3" s="25">
        <f>IF(OR(A3="",I3&lt;&gt;"",H3=""),"",H3-TODAY())</f>
        <v/>
      </c>
      <c r="N3" s="25">
        <f>IF(OR(A3="",I3="",H3=""),"",I3-H3)</f>
        <v/>
      </c>
      <c r="O3" s="23" t="inlineStr">
        <is>
          <t>Bearbeitung bestätigt</t>
        </is>
      </c>
    </row>
    <row r="4">
      <c r="A4" s="16" t="inlineStr">
        <is>
          <t>FF-003</t>
        </is>
      </c>
      <c r="B4" s="16" t="inlineStr">
        <is>
          <t>TEST-003</t>
        </is>
      </c>
      <c r="C4" s="16" t="inlineStr">
        <is>
          <t>Schleifen</t>
        </is>
      </c>
      <c r="D4" s="16" t="inlineStr">
        <is>
          <t>P-02</t>
        </is>
      </c>
      <c r="E4" s="17" t="n">
        <v>200</v>
      </c>
      <c r="F4" s="18" t="n">
        <v>46270</v>
      </c>
      <c r="G4" s="18" t="n"/>
      <c r="H4" s="18" t="n">
        <v>46281</v>
      </c>
      <c r="I4" s="18" t="n"/>
      <c r="J4" s="19">
        <f>IF(H4="","",H4-WEEKDAY(H4,2)+1)</f>
        <v/>
      </c>
      <c r="K4" s="20" t="n">
        <v>14</v>
      </c>
      <c r="L4" s="21">
        <f>IF(A4="","",IF(I4&lt;&gt;"","Zurück",IF(G4="",IF(AND(F4&lt;&gt;"",TODAY()&gt;F4),"Versand überfällig","Geplant"),IF(AND(H4&lt;&gt;"",TODAY()&gt;H4),"Rückkehr überfällig","Extern in Arbeit"))))</f>
        <v/>
      </c>
      <c r="M4" s="22">
        <f>IF(OR(A4="",I4&lt;&gt;"",H4=""),"",H4-TODAY())</f>
        <v/>
      </c>
      <c r="N4" s="22">
        <f>IF(OR(A4="",I4="",H4=""),"",I4-H4)</f>
        <v/>
      </c>
      <c r="O4" s="23" t="inlineStr">
        <is>
          <t>Versandabstimmung erforderlich</t>
        </is>
      </c>
    </row>
    <row r="5">
      <c r="A5" s="16" t="inlineStr">
        <is>
          <t>FF-004</t>
        </is>
      </c>
      <c r="B5" s="16" t="inlineStr">
        <is>
          <t>TEST-004</t>
        </is>
      </c>
      <c r="C5" s="16" t="inlineStr">
        <is>
          <t>Montage</t>
        </is>
      </c>
      <c r="D5" s="16" t="inlineStr">
        <is>
          <t>P-03</t>
        </is>
      </c>
      <c r="E5" s="17" t="n">
        <v>45</v>
      </c>
      <c r="F5" s="18" t="n">
        <v>46266</v>
      </c>
      <c r="G5" s="18" t="n">
        <v>46266</v>
      </c>
      <c r="H5" s="18" t="n">
        <v>46273</v>
      </c>
      <c r="I5" s="18" t="n"/>
      <c r="J5" s="5">
        <f>IF(H5="","",H5-WEEKDAY(H5,2)+1)</f>
        <v/>
      </c>
      <c r="K5" s="20" t="n">
        <v>30</v>
      </c>
      <c r="L5" s="24">
        <f>IF(A5="","",IF(I5&lt;&gt;"","Zurück",IF(G5="",IF(AND(F5&lt;&gt;"",TODAY()&gt;F5),"Versand überfällig","Geplant"),IF(AND(H5&lt;&gt;"",TODAY()&gt;H5),"Rückkehr überfällig","Extern in Arbeit"))))</f>
        <v/>
      </c>
      <c r="M5" s="25">
        <f>IF(OR(A5="",I5&lt;&gt;"",H5=""),"",H5-TODAY())</f>
        <v/>
      </c>
      <c r="N5" s="25">
        <f>IF(OR(A5="",I5="",H5=""),"",I5-H5)</f>
        <v/>
      </c>
      <c r="O5" s="23" t="inlineStr">
        <is>
          <t>Rückkehrtermin abstimmen</t>
        </is>
      </c>
    </row>
    <row r="6">
      <c r="A6" s="16" t="inlineStr">
        <is>
          <t>FF-005</t>
        </is>
      </c>
      <c r="B6" s="16" t="inlineStr">
        <is>
          <t>TEST-005</t>
        </is>
      </c>
      <c r="C6" s="16" t="inlineStr">
        <is>
          <t>Sonstige Bearbeitung</t>
        </is>
      </c>
      <c r="D6" s="16" t="inlineStr">
        <is>
          <t>P-04</t>
        </is>
      </c>
      <c r="E6" s="17" t="n">
        <v>60</v>
      </c>
      <c r="F6" s="18" t="n">
        <v>46266</v>
      </c>
      <c r="G6" s="18" t="n">
        <v>46266</v>
      </c>
      <c r="H6" s="18" t="n">
        <v>46270</v>
      </c>
      <c r="I6" s="18" t="n">
        <v>46270</v>
      </c>
      <c r="J6" s="19">
        <f>IF(H6="","",H6-WEEKDAY(H6,2)+1)</f>
        <v/>
      </c>
      <c r="K6" s="20" t="n">
        <v>8</v>
      </c>
      <c r="L6" s="21">
        <f>IF(A6="","",IF(I6&lt;&gt;"","Zurück",IF(G6="",IF(AND(F6&lt;&gt;"",TODAY()&gt;F6),"Versand überfällig","Geplant"),IF(AND(H6&lt;&gt;"",TODAY()&gt;H6),"Rückkehr überfällig","Extern in Arbeit"))))</f>
        <v/>
      </c>
      <c r="M6" s="22">
        <f>IF(OR(A6="",I6&lt;&gt;"",H6=""),"",H6-TODAY())</f>
        <v/>
      </c>
      <c r="N6" s="22">
        <f>IF(OR(A6="",I6="",H6=""),"",I6-H6)</f>
        <v/>
      </c>
      <c r="O6" s="23" t="inlineStr">
        <is>
          <t>Rückkehr erfasst</t>
        </is>
      </c>
    </row>
    <row r="7">
      <c r="A7" s="16" t="inlineStr">
        <is>
          <t>FF-006</t>
        </is>
      </c>
      <c r="B7" s="16" t="inlineStr">
        <is>
          <t>TEST-006</t>
        </is>
      </c>
      <c r="C7" s="16" t="inlineStr">
        <is>
          <t>Beschichten</t>
        </is>
      </c>
      <c r="D7" s="16" t="inlineStr">
        <is>
          <t>P-02</t>
        </is>
      </c>
      <c r="E7" s="17" t="n">
        <v>150</v>
      </c>
      <c r="F7" s="18" t="n">
        <v>46276</v>
      </c>
      <c r="G7" s="18" t="n"/>
      <c r="H7" s="18" t="n">
        <v>46283</v>
      </c>
      <c r="I7" s="18" t="n"/>
      <c r="J7" s="5">
        <f>IF(H7="","",H7-WEEKDAY(H7,2)+1)</f>
        <v/>
      </c>
      <c r="K7" s="20" t="n">
        <v>16</v>
      </c>
      <c r="L7" s="24">
        <f>IF(A7="","",IF(I7&lt;&gt;"","Zurück",IF(G7="",IF(AND(F7&lt;&gt;"",TODAY()&gt;F7),"Versand überfällig","Geplant"),IF(AND(H7&lt;&gt;"",TODAY()&gt;H7),"Rückkehr überfällig","Extern in Arbeit"))))</f>
        <v/>
      </c>
      <c r="M7" s="25">
        <f>IF(OR(A7="",I7&lt;&gt;"",H7=""),"",H7-TODAY())</f>
        <v/>
      </c>
      <c r="N7" s="25">
        <f>IF(OR(A7="",I7="",H7=""),"",I7-H7)</f>
        <v/>
      </c>
      <c r="O7" s="23" t="inlineStr">
        <is>
          <t>Versandvorbereitung offen</t>
        </is>
      </c>
    </row>
    <row r="8">
      <c r="A8" s="16" t="inlineStr">
        <is>
          <t>FF-007</t>
        </is>
      </c>
      <c r="B8" s="16" t="inlineStr">
        <is>
          <t>TEST-007</t>
        </is>
      </c>
      <c r="C8" s="16" t="inlineStr">
        <is>
          <t>Härtebehandlung</t>
        </is>
      </c>
      <c r="D8" s="16" t="inlineStr">
        <is>
          <t>P-03</t>
        </is>
      </c>
      <c r="E8" s="17" t="n">
        <v>95</v>
      </c>
      <c r="F8" s="18" t="n">
        <v>46269</v>
      </c>
      <c r="G8" s="18" t="n">
        <v>46269</v>
      </c>
      <c r="H8" s="18" t="n">
        <v>46275</v>
      </c>
      <c r="I8" s="18" t="n"/>
      <c r="J8" s="19">
        <f>IF(H8="","",H8-WEEKDAY(H8,2)+1)</f>
        <v/>
      </c>
      <c r="K8" s="20" t="n">
        <v>25</v>
      </c>
      <c r="L8" s="21">
        <f>IF(A8="","",IF(I8&lt;&gt;"","Zurück",IF(G8="",IF(AND(F8&lt;&gt;"",TODAY()&gt;F8),"Versand überfällig","Geplant"),IF(AND(H8&lt;&gt;"",TODAY()&gt;H8),"Rückkehr überfällig","Extern in Arbeit"))))</f>
        <v/>
      </c>
      <c r="M8" s="22">
        <f>IF(OR(A8="",I8&lt;&gt;"",H8=""),"",H8-TODAY())</f>
        <v/>
      </c>
      <c r="N8" s="22">
        <f>IF(OR(A8="",I8="",H8=""),"",I8-H8)</f>
        <v/>
      </c>
      <c r="O8" s="23" t="inlineStr">
        <is>
          <t>Priorität prüfen</t>
        </is>
      </c>
    </row>
    <row r="9">
      <c r="A9" s="16" t="inlineStr">
        <is>
          <t>FF-008</t>
        </is>
      </c>
      <c r="B9" s="16" t="inlineStr">
        <is>
          <t>TEST-008</t>
        </is>
      </c>
      <c r="C9" s="16" t="inlineStr">
        <is>
          <t>Schleifen</t>
        </is>
      </c>
      <c r="D9" s="16" t="inlineStr">
        <is>
          <t>P-01</t>
        </is>
      </c>
      <c r="E9" s="17" t="n">
        <v>175</v>
      </c>
      <c r="F9" s="18" t="n">
        <v>46268</v>
      </c>
      <c r="G9" s="18" t="n">
        <v>46268</v>
      </c>
      <c r="H9" s="18" t="n">
        <v>46274</v>
      </c>
      <c r="I9" s="18" t="n">
        <v>46274</v>
      </c>
      <c r="J9" s="5">
        <f>IF(H9="","",H9-WEEKDAY(H9,2)+1)</f>
        <v/>
      </c>
      <c r="K9" s="20" t="n">
        <v>11</v>
      </c>
      <c r="L9" s="24">
        <f>IF(A9="","",IF(I9&lt;&gt;"","Zurück",IF(G9="",IF(AND(F9&lt;&gt;"",TODAY()&gt;F9),"Versand überfällig","Geplant"),IF(AND(H9&lt;&gt;"",TODAY()&gt;H9),"Rückkehr überfällig","Extern in Arbeit"))))</f>
        <v/>
      </c>
      <c r="M9" s="25">
        <f>IF(OR(A9="",I9&lt;&gt;"",H9=""),"",H9-TODAY())</f>
        <v/>
      </c>
      <c r="N9" s="25">
        <f>IF(OR(A9="",I9="",H9=""),"",I9-H9)</f>
        <v/>
      </c>
      <c r="O9" s="23" t="inlineStr">
        <is>
          <t>Rückkehr erfasst</t>
        </is>
      </c>
    </row>
    <row r="10">
      <c r="A10" s="16" t="inlineStr">
        <is>
          <t>FF-009</t>
        </is>
      </c>
      <c r="B10" s="16" t="inlineStr">
        <is>
          <t>TEST-009</t>
        </is>
      </c>
      <c r="C10" s="16" t="inlineStr">
        <is>
          <t>Montage</t>
        </is>
      </c>
      <c r="D10" s="16" t="inlineStr">
        <is>
          <t>P-03</t>
        </is>
      </c>
      <c r="E10" s="17" t="n">
        <v>70</v>
      </c>
      <c r="F10" s="18" t="n">
        <v>46267</v>
      </c>
      <c r="G10" s="18" t="n">
        <v>46267</v>
      </c>
      <c r="H10" s="18" t="n">
        <v>46272</v>
      </c>
      <c r="I10" s="18" t="n"/>
      <c r="J10" s="19">
        <f>IF(H10="","",H10-WEEKDAY(H10,2)+1)</f>
        <v/>
      </c>
      <c r="K10" s="20" t="n">
        <v>22</v>
      </c>
      <c r="L10" s="21">
        <f>IF(A10="","",IF(I10&lt;&gt;"","Zurück",IF(G10="",IF(AND(F10&lt;&gt;"",TODAY()&gt;F10),"Versand überfällig","Geplant"),IF(AND(H10&lt;&gt;"",TODAY()&gt;H10),"Rückkehr überfällig","Extern in Arbeit"))))</f>
        <v/>
      </c>
      <c r="M10" s="22">
        <f>IF(OR(A10="",I10&lt;&gt;"",H10=""),"",H10-TODAY())</f>
        <v/>
      </c>
      <c r="N10" s="22">
        <f>IF(OR(A10="",I10="",H10=""),"",I10-H10)</f>
        <v/>
      </c>
      <c r="O10" s="23" t="inlineStr">
        <is>
          <t>Kapazitätsabweichung abstimmen</t>
        </is>
      </c>
    </row>
    <row r="11">
      <c r="A11" s="16" t="inlineStr">
        <is>
          <t>FF-010</t>
        </is>
      </c>
      <c r="B11" s="16" t="inlineStr">
        <is>
          <t>TEST-010</t>
        </is>
      </c>
      <c r="C11" s="16" t="inlineStr">
        <is>
          <t>Sonstige Bearbeitung</t>
        </is>
      </c>
      <c r="D11" s="16" t="inlineStr">
        <is>
          <t>P-04</t>
        </is>
      </c>
      <c r="E11" s="17" t="n">
        <v>110</v>
      </c>
      <c r="F11" s="18" t="n">
        <v>46279</v>
      </c>
      <c r="G11" s="18" t="n"/>
      <c r="H11" s="18" t="n">
        <v>46290</v>
      </c>
      <c r="I11" s="18" t="n"/>
      <c r="J11" s="5">
        <f>IF(H11="","",H11-WEEKDAY(H11,2)+1)</f>
        <v/>
      </c>
      <c r="K11" s="20" t="n">
        <v>20</v>
      </c>
      <c r="L11" s="24">
        <f>IF(A11="","",IF(I11&lt;&gt;"","Zurück",IF(G11="",IF(AND(F11&lt;&gt;"",TODAY()&gt;F11),"Versand überfällig","Geplant"),IF(AND(H11&lt;&gt;"",TODAY()&gt;H11),"Rückkehr überfällig","Extern in Arbeit"))))</f>
        <v/>
      </c>
      <c r="M11" s="25">
        <f>IF(OR(A11="",I11&lt;&gt;"",H11=""),"",H11-TODAY())</f>
        <v/>
      </c>
      <c r="N11" s="25">
        <f>IF(OR(A11="",I11="",H11=""),"",I11-H11)</f>
        <v/>
      </c>
      <c r="O11" s="23" t="inlineStr">
        <is>
          <t>Kapazität reserviert</t>
        </is>
      </c>
    </row>
    <row r="12">
      <c r="A12" s="16" t="n"/>
      <c r="B12" s="16" t="n"/>
      <c r="C12" s="16" t="n"/>
      <c r="D12" s="16" t="n"/>
      <c r="E12" s="17" t="n"/>
      <c r="F12" s="18" t="n"/>
      <c r="G12" s="18" t="n"/>
      <c r="H12" s="18" t="n"/>
      <c r="I12" s="18" t="n"/>
      <c r="J12" s="19">
        <f>IF(H12="","",H12-WEEKDAY(H12,2)+1)</f>
        <v/>
      </c>
      <c r="K12" s="20" t="n"/>
      <c r="L12" s="21">
        <f>IF(A12="","",IF(I12&lt;&gt;"","Zurück",IF(G12="",IF(AND(F12&lt;&gt;"",TODAY()&gt;F12),"Versand überfällig","Geplant"),IF(AND(H12&lt;&gt;"",TODAY()&gt;H12),"Rückkehr überfällig","Extern in Arbeit"))))</f>
        <v/>
      </c>
      <c r="M12" s="22">
        <f>IF(OR(A12="",I12&lt;&gt;"",H12=""),"",H12-TODAY())</f>
        <v/>
      </c>
      <c r="N12" s="22">
        <f>IF(OR(A12="",I12="",H12=""),"",I12-H12)</f>
        <v/>
      </c>
      <c r="O12" s="23" t="n"/>
    </row>
    <row r="13">
      <c r="A13" s="16" t="n"/>
      <c r="B13" s="16" t="n"/>
      <c r="C13" s="16" t="n"/>
      <c r="D13" s="16" t="n"/>
      <c r="E13" s="17" t="n"/>
      <c r="F13" s="18" t="n"/>
      <c r="G13" s="18" t="n"/>
      <c r="H13" s="18" t="n"/>
      <c r="I13" s="18" t="n"/>
      <c r="J13" s="5">
        <f>IF(H13="","",H13-WEEKDAY(H13,2)+1)</f>
        <v/>
      </c>
      <c r="K13" s="20" t="n"/>
      <c r="L13" s="24">
        <f>IF(A13="","",IF(I13&lt;&gt;"","Zurück",IF(G13="",IF(AND(F13&lt;&gt;"",TODAY()&gt;F13),"Versand überfällig","Geplant"),IF(AND(H13&lt;&gt;"",TODAY()&gt;H13),"Rückkehr überfällig","Extern in Arbeit"))))</f>
        <v/>
      </c>
      <c r="M13" s="25">
        <f>IF(OR(A13="",I13&lt;&gt;"",H13=""),"",H13-TODAY())</f>
        <v/>
      </c>
      <c r="N13" s="25">
        <f>IF(OR(A13="",I13="",H13=""),"",I13-H13)</f>
        <v/>
      </c>
      <c r="O13" s="23" t="n"/>
    </row>
    <row r="14">
      <c r="A14" s="16" t="n"/>
      <c r="B14" s="16" t="n"/>
      <c r="C14" s="16" t="n"/>
      <c r="D14" s="16" t="n"/>
      <c r="E14" s="17" t="n"/>
      <c r="F14" s="18" t="n"/>
      <c r="G14" s="18" t="n"/>
      <c r="H14" s="18" t="n"/>
      <c r="I14" s="18" t="n"/>
      <c r="J14" s="19">
        <f>IF(H14="","",H14-WEEKDAY(H14,2)+1)</f>
        <v/>
      </c>
      <c r="K14" s="20" t="n"/>
      <c r="L14" s="21">
        <f>IF(A14="","",IF(I14&lt;&gt;"","Zurück",IF(G14="",IF(AND(F14&lt;&gt;"",TODAY()&gt;F14),"Versand überfällig","Geplant"),IF(AND(H14&lt;&gt;"",TODAY()&gt;H14),"Rückkehr überfällig","Extern in Arbeit"))))</f>
        <v/>
      </c>
      <c r="M14" s="22">
        <f>IF(OR(A14="",I14&lt;&gt;"",H14=""),"",H14-TODAY())</f>
        <v/>
      </c>
      <c r="N14" s="22">
        <f>IF(OR(A14="",I14="",H14=""),"",I14-H14)</f>
        <v/>
      </c>
      <c r="O14" s="23" t="n"/>
    </row>
    <row r="15">
      <c r="A15" s="16" t="n"/>
      <c r="B15" s="16" t="n"/>
      <c r="C15" s="16" t="n"/>
      <c r="D15" s="16" t="n"/>
      <c r="E15" s="17" t="n"/>
      <c r="F15" s="18" t="n"/>
      <c r="G15" s="18" t="n"/>
      <c r="H15" s="18" t="n"/>
      <c r="I15" s="18" t="n"/>
      <c r="J15" s="5">
        <f>IF(H15="","",H15-WEEKDAY(H15,2)+1)</f>
        <v/>
      </c>
      <c r="K15" s="20" t="n"/>
      <c r="L15" s="24">
        <f>IF(A15="","",IF(I15&lt;&gt;"","Zurück",IF(G15="",IF(AND(F15&lt;&gt;"",TODAY()&gt;F15),"Versand überfällig","Geplant"),IF(AND(H15&lt;&gt;"",TODAY()&gt;H15),"Rückkehr überfällig","Extern in Arbeit"))))</f>
        <v/>
      </c>
      <c r="M15" s="25">
        <f>IF(OR(A15="",I15&lt;&gt;"",H15=""),"",H15-TODAY())</f>
        <v/>
      </c>
      <c r="N15" s="25">
        <f>IF(OR(A15="",I15="",H15=""),"",I15-H15)</f>
        <v/>
      </c>
      <c r="O15" s="23" t="n"/>
    </row>
    <row r="16">
      <c r="A16" s="16" t="n"/>
      <c r="B16" s="16" t="n"/>
      <c r="C16" s="16" t="n"/>
      <c r="D16" s="16" t="n"/>
      <c r="E16" s="17" t="n"/>
      <c r="F16" s="18" t="n"/>
      <c r="G16" s="18" t="n"/>
      <c r="H16" s="18" t="n"/>
      <c r="I16" s="18" t="n"/>
      <c r="J16" s="19">
        <f>IF(H16="","",H16-WEEKDAY(H16,2)+1)</f>
        <v/>
      </c>
      <c r="K16" s="20" t="n"/>
      <c r="L16" s="21">
        <f>IF(A16="","",IF(I16&lt;&gt;"","Zurück",IF(G16="",IF(AND(F16&lt;&gt;"",TODAY()&gt;F16),"Versand überfällig","Geplant"),IF(AND(H16&lt;&gt;"",TODAY()&gt;H16),"Rückkehr überfällig","Extern in Arbeit"))))</f>
        <v/>
      </c>
      <c r="M16" s="22">
        <f>IF(OR(A16="",I16&lt;&gt;"",H16=""),"",H16-TODAY())</f>
        <v/>
      </c>
      <c r="N16" s="22">
        <f>IF(OR(A16="",I16="",H16=""),"",I16-H16)</f>
        <v/>
      </c>
      <c r="O16" s="23" t="n"/>
    </row>
    <row r="17">
      <c r="A17" s="16" t="n"/>
      <c r="B17" s="16" t="n"/>
      <c r="C17" s="16" t="n"/>
      <c r="D17" s="16" t="n"/>
      <c r="E17" s="17" t="n"/>
      <c r="F17" s="18" t="n"/>
      <c r="G17" s="18" t="n"/>
      <c r="H17" s="18" t="n"/>
      <c r="I17" s="18" t="n"/>
      <c r="J17" s="5">
        <f>IF(H17="","",H17-WEEKDAY(H17,2)+1)</f>
        <v/>
      </c>
      <c r="K17" s="20" t="n"/>
      <c r="L17" s="24">
        <f>IF(A17="","",IF(I17&lt;&gt;"","Zurück",IF(G17="",IF(AND(F17&lt;&gt;"",TODAY()&gt;F17),"Versand überfällig","Geplant"),IF(AND(H17&lt;&gt;"",TODAY()&gt;H17),"Rückkehr überfällig","Extern in Arbeit"))))</f>
        <v/>
      </c>
      <c r="M17" s="25">
        <f>IF(OR(A17="",I17&lt;&gt;"",H17=""),"",H17-TODAY())</f>
        <v/>
      </c>
      <c r="N17" s="25">
        <f>IF(OR(A17="",I17="",H17=""),"",I17-H17)</f>
        <v/>
      </c>
      <c r="O17" s="23" t="n"/>
    </row>
    <row r="18">
      <c r="A18" s="16" t="n"/>
      <c r="B18" s="16" t="n"/>
      <c r="C18" s="16" t="n"/>
      <c r="D18" s="16" t="n"/>
      <c r="E18" s="17" t="n"/>
      <c r="F18" s="18" t="n"/>
      <c r="G18" s="18" t="n"/>
      <c r="H18" s="18" t="n"/>
      <c r="I18" s="18" t="n"/>
      <c r="J18" s="19">
        <f>IF(H18="","",H18-WEEKDAY(H18,2)+1)</f>
        <v/>
      </c>
      <c r="K18" s="20" t="n"/>
      <c r="L18" s="21">
        <f>IF(A18="","",IF(I18&lt;&gt;"","Zurück",IF(G18="",IF(AND(F18&lt;&gt;"",TODAY()&gt;F18),"Versand überfällig","Geplant"),IF(AND(H18&lt;&gt;"",TODAY()&gt;H18),"Rückkehr überfällig","Extern in Arbeit"))))</f>
        <v/>
      </c>
      <c r="M18" s="22">
        <f>IF(OR(A18="",I18&lt;&gt;"",H18=""),"",H18-TODAY())</f>
        <v/>
      </c>
      <c r="N18" s="22">
        <f>IF(OR(A18="",I18="",H18=""),"",I18-H18)</f>
        <v/>
      </c>
      <c r="O18" s="23" t="n"/>
    </row>
    <row r="19">
      <c r="A19" s="16" t="n"/>
      <c r="B19" s="16" t="n"/>
      <c r="C19" s="16" t="n"/>
      <c r="D19" s="16" t="n"/>
      <c r="E19" s="17" t="n"/>
      <c r="F19" s="18" t="n"/>
      <c r="G19" s="18" t="n"/>
      <c r="H19" s="18" t="n"/>
      <c r="I19" s="18" t="n"/>
      <c r="J19" s="5">
        <f>IF(H19="","",H19-WEEKDAY(H19,2)+1)</f>
        <v/>
      </c>
      <c r="K19" s="20" t="n"/>
      <c r="L19" s="24">
        <f>IF(A19="","",IF(I19&lt;&gt;"","Zurück",IF(G19="",IF(AND(F19&lt;&gt;"",TODAY()&gt;F19),"Versand überfällig","Geplant"),IF(AND(H19&lt;&gt;"",TODAY()&gt;H19),"Rückkehr überfällig","Extern in Arbeit"))))</f>
        <v/>
      </c>
      <c r="M19" s="25">
        <f>IF(OR(A19="",I19&lt;&gt;"",H19=""),"",H19-TODAY())</f>
        <v/>
      </c>
      <c r="N19" s="25">
        <f>IF(OR(A19="",I19="",H19=""),"",I19-H19)</f>
        <v/>
      </c>
      <c r="O19" s="23" t="n"/>
    </row>
    <row r="20">
      <c r="A20" s="16" t="n"/>
      <c r="B20" s="16" t="n"/>
      <c r="C20" s="16" t="n"/>
      <c r="D20" s="16" t="n"/>
      <c r="E20" s="17" t="n"/>
      <c r="F20" s="18" t="n"/>
      <c r="G20" s="18" t="n"/>
      <c r="H20" s="18" t="n"/>
      <c r="I20" s="18" t="n"/>
      <c r="J20" s="19">
        <f>IF(H20="","",H20-WEEKDAY(H20,2)+1)</f>
        <v/>
      </c>
      <c r="K20" s="20" t="n"/>
      <c r="L20" s="21">
        <f>IF(A20="","",IF(I20&lt;&gt;"","Zurück",IF(G20="",IF(AND(F20&lt;&gt;"",TODAY()&gt;F20),"Versand überfällig","Geplant"),IF(AND(H20&lt;&gt;"",TODAY()&gt;H20),"Rückkehr überfällig","Extern in Arbeit"))))</f>
        <v/>
      </c>
      <c r="M20" s="22">
        <f>IF(OR(A20="",I20&lt;&gt;"",H20=""),"",H20-TODAY())</f>
        <v/>
      </c>
      <c r="N20" s="22">
        <f>IF(OR(A20="",I20="",H20=""),"",I20-H20)</f>
        <v/>
      </c>
      <c r="O20" s="23" t="n"/>
    </row>
    <row r="21">
      <c r="A21" s="16" t="n"/>
      <c r="B21" s="16" t="n"/>
      <c r="C21" s="16" t="n"/>
      <c r="D21" s="16" t="n"/>
      <c r="E21" s="17" t="n"/>
      <c r="F21" s="18" t="n"/>
      <c r="G21" s="18" t="n"/>
      <c r="H21" s="18" t="n"/>
      <c r="I21" s="18" t="n"/>
      <c r="J21" s="5">
        <f>IF(H21="","",H21-WEEKDAY(H21,2)+1)</f>
        <v/>
      </c>
      <c r="K21" s="20" t="n"/>
      <c r="L21" s="24">
        <f>IF(A21="","",IF(I21&lt;&gt;"","Zurück",IF(G21="",IF(AND(F21&lt;&gt;"",TODAY()&gt;F21),"Versand überfällig","Geplant"),IF(AND(H21&lt;&gt;"",TODAY()&gt;H21),"Rückkehr überfällig","Extern in Arbeit"))))</f>
        <v/>
      </c>
      <c r="M21" s="25">
        <f>IF(OR(A21="",I21&lt;&gt;"",H21=""),"",H21-TODAY())</f>
        <v/>
      </c>
      <c r="N21" s="25">
        <f>IF(OR(A21="",I21="",H21=""),"",I21-H21)</f>
        <v/>
      </c>
      <c r="O21" s="23" t="n"/>
    </row>
    <row r="22">
      <c r="A22" s="16" t="n"/>
      <c r="B22" s="16" t="n"/>
      <c r="C22" s="16" t="n"/>
      <c r="D22" s="16" t="n"/>
      <c r="E22" s="17" t="n"/>
      <c r="F22" s="18" t="n"/>
      <c r="G22" s="18" t="n"/>
      <c r="H22" s="18" t="n"/>
      <c r="I22" s="18" t="n"/>
      <c r="J22" s="19">
        <f>IF(H22="","",H22-WEEKDAY(H22,2)+1)</f>
        <v/>
      </c>
      <c r="K22" s="20" t="n"/>
      <c r="L22" s="21">
        <f>IF(A22="","",IF(I22&lt;&gt;"","Zurück",IF(G22="",IF(AND(F22&lt;&gt;"",TODAY()&gt;F22),"Versand überfällig","Geplant"),IF(AND(H22&lt;&gt;"",TODAY()&gt;H22),"Rückkehr überfällig","Extern in Arbeit"))))</f>
        <v/>
      </c>
      <c r="M22" s="22">
        <f>IF(OR(A22="",I22&lt;&gt;"",H22=""),"",H22-TODAY())</f>
        <v/>
      </c>
      <c r="N22" s="22">
        <f>IF(OR(A22="",I22="",H22=""),"",I22-H22)</f>
        <v/>
      </c>
      <c r="O22" s="23" t="n"/>
    </row>
    <row r="23">
      <c r="A23" s="16" t="n"/>
      <c r="B23" s="16" t="n"/>
      <c r="C23" s="16" t="n"/>
      <c r="D23" s="16" t="n"/>
      <c r="E23" s="17" t="n"/>
      <c r="F23" s="18" t="n"/>
      <c r="G23" s="18" t="n"/>
      <c r="H23" s="18" t="n"/>
      <c r="I23" s="18" t="n"/>
      <c r="J23" s="5">
        <f>IF(H23="","",H23-WEEKDAY(H23,2)+1)</f>
        <v/>
      </c>
      <c r="K23" s="20" t="n"/>
      <c r="L23" s="24">
        <f>IF(A23="","",IF(I23&lt;&gt;"","Zurück",IF(G23="",IF(AND(F23&lt;&gt;"",TODAY()&gt;F23),"Versand überfällig","Geplant"),IF(AND(H23&lt;&gt;"",TODAY()&gt;H23),"Rückkehr überfällig","Extern in Arbeit"))))</f>
        <v/>
      </c>
      <c r="M23" s="25">
        <f>IF(OR(A23="",I23&lt;&gt;"",H23=""),"",H23-TODAY())</f>
        <v/>
      </c>
      <c r="N23" s="25">
        <f>IF(OR(A23="",I23="",H23=""),"",I23-H23)</f>
        <v/>
      </c>
      <c r="O23" s="23" t="n"/>
    </row>
    <row r="24">
      <c r="A24" s="16" t="n"/>
      <c r="B24" s="16" t="n"/>
      <c r="C24" s="16" t="n"/>
      <c r="D24" s="16" t="n"/>
      <c r="E24" s="17" t="n"/>
      <c r="F24" s="18" t="n"/>
      <c r="G24" s="18" t="n"/>
      <c r="H24" s="18" t="n"/>
      <c r="I24" s="18" t="n"/>
      <c r="J24" s="19">
        <f>IF(H24="","",H24-WEEKDAY(H24,2)+1)</f>
        <v/>
      </c>
      <c r="K24" s="20" t="n"/>
      <c r="L24" s="21">
        <f>IF(A24="","",IF(I24&lt;&gt;"","Zurück",IF(G24="",IF(AND(F24&lt;&gt;"",TODAY()&gt;F24),"Versand überfällig","Geplant"),IF(AND(H24&lt;&gt;"",TODAY()&gt;H24),"Rückkehr überfällig","Extern in Arbeit"))))</f>
        <v/>
      </c>
      <c r="M24" s="22">
        <f>IF(OR(A24="",I24&lt;&gt;"",H24=""),"",H24-TODAY())</f>
        <v/>
      </c>
      <c r="N24" s="22">
        <f>IF(OR(A24="",I24="",H24=""),"",I24-H24)</f>
        <v/>
      </c>
      <c r="O24" s="23" t="n"/>
    </row>
    <row r="25">
      <c r="A25" s="16" t="n"/>
      <c r="B25" s="16" t="n"/>
      <c r="C25" s="16" t="n"/>
      <c r="D25" s="16" t="n"/>
      <c r="E25" s="17" t="n"/>
      <c r="F25" s="18" t="n"/>
      <c r="G25" s="18" t="n"/>
      <c r="H25" s="18" t="n"/>
      <c r="I25" s="18" t="n"/>
      <c r="J25" s="5">
        <f>IF(H25="","",H25-WEEKDAY(H25,2)+1)</f>
        <v/>
      </c>
      <c r="K25" s="20" t="n"/>
      <c r="L25" s="24">
        <f>IF(A25="","",IF(I25&lt;&gt;"","Zurück",IF(G25="",IF(AND(F25&lt;&gt;"",TODAY()&gt;F25),"Versand überfällig","Geplant"),IF(AND(H25&lt;&gt;"",TODAY()&gt;H25),"Rückkehr überfällig","Extern in Arbeit"))))</f>
        <v/>
      </c>
      <c r="M25" s="25">
        <f>IF(OR(A25="",I25&lt;&gt;"",H25=""),"",H25-TODAY())</f>
        <v/>
      </c>
      <c r="N25" s="25">
        <f>IF(OR(A25="",I25="",H25=""),"",I25-H25)</f>
        <v/>
      </c>
      <c r="O25" s="23" t="n"/>
    </row>
    <row r="26">
      <c r="A26" s="16" t="n"/>
      <c r="B26" s="16" t="n"/>
      <c r="C26" s="16" t="n"/>
      <c r="D26" s="16" t="n"/>
      <c r="E26" s="17" t="n"/>
      <c r="F26" s="18" t="n"/>
      <c r="G26" s="18" t="n"/>
      <c r="H26" s="18" t="n"/>
      <c r="I26" s="18" t="n"/>
      <c r="J26" s="19">
        <f>IF(H26="","",H26-WEEKDAY(H26,2)+1)</f>
        <v/>
      </c>
      <c r="K26" s="20" t="n"/>
      <c r="L26" s="21">
        <f>IF(A26="","",IF(I26&lt;&gt;"","Zurück",IF(G26="",IF(AND(F26&lt;&gt;"",TODAY()&gt;F26),"Versand überfällig","Geplant"),IF(AND(H26&lt;&gt;"",TODAY()&gt;H26),"Rückkehr überfällig","Extern in Arbeit"))))</f>
        <v/>
      </c>
      <c r="M26" s="22">
        <f>IF(OR(A26="",I26&lt;&gt;"",H26=""),"",H26-TODAY())</f>
        <v/>
      </c>
      <c r="N26" s="22">
        <f>IF(OR(A26="",I26="",H26=""),"",I26-H26)</f>
        <v/>
      </c>
      <c r="O26" s="23" t="n"/>
    </row>
    <row r="27">
      <c r="A27" s="16" t="n"/>
      <c r="B27" s="16" t="n"/>
      <c r="C27" s="16" t="n"/>
      <c r="D27" s="16" t="n"/>
      <c r="E27" s="17" t="n"/>
      <c r="F27" s="18" t="n"/>
      <c r="G27" s="18" t="n"/>
      <c r="H27" s="18" t="n"/>
      <c r="I27" s="18" t="n"/>
      <c r="J27" s="5">
        <f>IF(H27="","",H27-WEEKDAY(H27,2)+1)</f>
        <v/>
      </c>
      <c r="K27" s="20" t="n"/>
      <c r="L27" s="24">
        <f>IF(A27="","",IF(I27&lt;&gt;"","Zurück",IF(G27="",IF(AND(F27&lt;&gt;"",TODAY()&gt;F27),"Versand überfällig","Geplant"),IF(AND(H27&lt;&gt;"",TODAY()&gt;H27),"Rückkehr überfällig","Extern in Arbeit"))))</f>
        <v/>
      </c>
      <c r="M27" s="25">
        <f>IF(OR(A27="",I27&lt;&gt;"",H27=""),"",H27-TODAY())</f>
        <v/>
      </c>
      <c r="N27" s="25">
        <f>IF(OR(A27="",I27="",H27=""),"",I27-H27)</f>
        <v/>
      </c>
      <c r="O27" s="23" t="n"/>
    </row>
    <row r="28">
      <c r="A28" s="16" t="n"/>
      <c r="B28" s="16" t="n"/>
      <c r="C28" s="16" t="n"/>
      <c r="D28" s="16" t="n"/>
      <c r="E28" s="17" t="n"/>
      <c r="F28" s="18" t="n"/>
      <c r="G28" s="18" t="n"/>
      <c r="H28" s="18" t="n"/>
      <c r="I28" s="18" t="n"/>
      <c r="J28" s="19">
        <f>IF(H28="","",H28-WEEKDAY(H28,2)+1)</f>
        <v/>
      </c>
      <c r="K28" s="20" t="n"/>
      <c r="L28" s="21">
        <f>IF(A28="","",IF(I28&lt;&gt;"","Zurück",IF(G28="",IF(AND(F28&lt;&gt;"",TODAY()&gt;F28),"Versand überfällig","Geplant"),IF(AND(H28&lt;&gt;"",TODAY()&gt;H28),"Rückkehr überfällig","Extern in Arbeit"))))</f>
        <v/>
      </c>
      <c r="M28" s="22">
        <f>IF(OR(A28="",I28&lt;&gt;"",H28=""),"",H28-TODAY())</f>
        <v/>
      </c>
      <c r="N28" s="22">
        <f>IF(OR(A28="",I28="",H28=""),"",I28-H28)</f>
        <v/>
      </c>
      <c r="O28" s="23" t="n"/>
    </row>
    <row r="29">
      <c r="A29" s="16" t="n"/>
      <c r="B29" s="16" t="n"/>
      <c r="C29" s="16" t="n"/>
      <c r="D29" s="16" t="n"/>
      <c r="E29" s="17" t="n"/>
      <c r="F29" s="18" t="n"/>
      <c r="G29" s="18" t="n"/>
      <c r="H29" s="18" t="n"/>
      <c r="I29" s="18" t="n"/>
      <c r="J29" s="5">
        <f>IF(H29="","",H29-WEEKDAY(H29,2)+1)</f>
        <v/>
      </c>
      <c r="K29" s="20" t="n"/>
      <c r="L29" s="24">
        <f>IF(A29="","",IF(I29&lt;&gt;"","Zurück",IF(G29="",IF(AND(F29&lt;&gt;"",TODAY()&gt;F29),"Versand überfällig","Geplant"),IF(AND(H29&lt;&gt;"",TODAY()&gt;H29),"Rückkehr überfällig","Extern in Arbeit"))))</f>
        <v/>
      </c>
      <c r="M29" s="25">
        <f>IF(OR(A29="",I29&lt;&gt;"",H29=""),"",H29-TODAY())</f>
        <v/>
      </c>
      <c r="N29" s="25">
        <f>IF(OR(A29="",I29="",H29=""),"",I29-H29)</f>
        <v/>
      </c>
      <c r="O29" s="23" t="n"/>
    </row>
    <row r="30">
      <c r="A30" s="16" t="n"/>
      <c r="B30" s="16" t="n"/>
      <c r="C30" s="16" t="n"/>
      <c r="D30" s="16" t="n"/>
      <c r="E30" s="17" t="n"/>
      <c r="F30" s="18" t="n"/>
      <c r="G30" s="18" t="n"/>
      <c r="H30" s="18" t="n"/>
      <c r="I30" s="18" t="n"/>
      <c r="J30" s="19">
        <f>IF(H30="","",H30-WEEKDAY(H30,2)+1)</f>
        <v/>
      </c>
      <c r="K30" s="20" t="n"/>
      <c r="L30" s="21">
        <f>IF(A30="","",IF(I30&lt;&gt;"","Zurück",IF(G30="",IF(AND(F30&lt;&gt;"",TODAY()&gt;F30),"Versand überfällig","Geplant"),IF(AND(H30&lt;&gt;"",TODAY()&gt;H30),"Rückkehr überfällig","Extern in Arbeit"))))</f>
        <v/>
      </c>
      <c r="M30" s="22">
        <f>IF(OR(A30="",I30&lt;&gt;"",H30=""),"",H30-TODAY())</f>
        <v/>
      </c>
      <c r="N30" s="22">
        <f>IF(OR(A30="",I30="",H30=""),"",I30-H30)</f>
        <v/>
      </c>
      <c r="O30" s="23" t="n"/>
    </row>
    <row r="31">
      <c r="A31" s="16" t="n"/>
      <c r="B31" s="16" t="n"/>
      <c r="C31" s="16" t="n"/>
      <c r="D31" s="16" t="n"/>
      <c r="E31" s="17" t="n"/>
      <c r="F31" s="18" t="n"/>
      <c r="G31" s="18" t="n"/>
      <c r="H31" s="18" t="n"/>
      <c r="I31" s="18" t="n"/>
      <c r="J31" s="5">
        <f>IF(H31="","",H31-WEEKDAY(H31,2)+1)</f>
        <v/>
      </c>
      <c r="K31" s="20" t="n"/>
      <c r="L31" s="24">
        <f>IF(A31="","",IF(I31&lt;&gt;"","Zurück",IF(G31="",IF(AND(F31&lt;&gt;"",TODAY()&gt;F31),"Versand überfällig","Geplant"),IF(AND(H31&lt;&gt;"",TODAY()&gt;H31),"Rückkehr überfällig","Extern in Arbeit"))))</f>
        <v/>
      </c>
      <c r="M31" s="25">
        <f>IF(OR(A31="",I31&lt;&gt;"",H31=""),"",H31-TODAY())</f>
        <v/>
      </c>
      <c r="N31" s="25">
        <f>IF(OR(A31="",I31="",H31=""),"",I31-H31)</f>
        <v/>
      </c>
      <c r="O31" s="23" t="n"/>
    </row>
    <row r="32">
      <c r="A32" s="16" t="n"/>
      <c r="B32" s="16" t="n"/>
      <c r="C32" s="16" t="n"/>
      <c r="D32" s="16" t="n"/>
      <c r="E32" s="17" t="n"/>
      <c r="F32" s="18" t="n"/>
      <c r="G32" s="18" t="n"/>
      <c r="H32" s="18" t="n"/>
      <c r="I32" s="18" t="n"/>
      <c r="J32" s="19">
        <f>IF(H32="","",H32-WEEKDAY(H32,2)+1)</f>
        <v/>
      </c>
      <c r="K32" s="20" t="n"/>
      <c r="L32" s="21">
        <f>IF(A32="","",IF(I32&lt;&gt;"","Zurück",IF(G32="",IF(AND(F32&lt;&gt;"",TODAY()&gt;F32),"Versand überfällig","Geplant"),IF(AND(H32&lt;&gt;"",TODAY()&gt;H32),"Rückkehr überfällig","Extern in Arbeit"))))</f>
        <v/>
      </c>
      <c r="M32" s="22">
        <f>IF(OR(A32="",I32&lt;&gt;"",H32=""),"",H32-TODAY())</f>
        <v/>
      </c>
      <c r="N32" s="22">
        <f>IF(OR(A32="",I32="",H32=""),"",I32-H32)</f>
        <v/>
      </c>
      <c r="O32" s="23" t="n"/>
    </row>
    <row r="33">
      <c r="A33" s="16" t="n"/>
      <c r="B33" s="16" t="n"/>
      <c r="C33" s="16" t="n"/>
      <c r="D33" s="16" t="n"/>
      <c r="E33" s="17" t="n"/>
      <c r="F33" s="18" t="n"/>
      <c r="G33" s="18" t="n"/>
      <c r="H33" s="18" t="n"/>
      <c r="I33" s="18" t="n"/>
      <c r="J33" s="5">
        <f>IF(H33="","",H33-WEEKDAY(H33,2)+1)</f>
        <v/>
      </c>
      <c r="K33" s="20" t="n"/>
      <c r="L33" s="24">
        <f>IF(A33="","",IF(I33&lt;&gt;"","Zurück",IF(G33="",IF(AND(F33&lt;&gt;"",TODAY()&gt;F33),"Versand überfällig","Geplant"),IF(AND(H33&lt;&gt;"",TODAY()&gt;H33),"Rückkehr überfällig","Extern in Arbeit"))))</f>
        <v/>
      </c>
      <c r="M33" s="25">
        <f>IF(OR(A33="",I33&lt;&gt;"",H33=""),"",H33-TODAY())</f>
        <v/>
      </c>
      <c r="N33" s="25">
        <f>IF(OR(A33="",I33="",H33=""),"",I33-H33)</f>
        <v/>
      </c>
      <c r="O33" s="23" t="n"/>
    </row>
    <row r="34">
      <c r="A34" s="16" t="n"/>
      <c r="B34" s="16" t="n"/>
      <c r="C34" s="16" t="n"/>
      <c r="D34" s="16" t="n"/>
      <c r="E34" s="17" t="n"/>
      <c r="F34" s="18" t="n"/>
      <c r="G34" s="18" t="n"/>
      <c r="H34" s="18" t="n"/>
      <c r="I34" s="18" t="n"/>
      <c r="J34" s="19">
        <f>IF(H34="","",H34-WEEKDAY(H34,2)+1)</f>
        <v/>
      </c>
      <c r="K34" s="20" t="n"/>
      <c r="L34" s="21">
        <f>IF(A34="","",IF(I34&lt;&gt;"","Zurück",IF(G34="",IF(AND(F34&lt;&gt;"",TODAY()&gt;F34),"Versand überfällig","Geplant"),IF(AND(H34&lt;&gt;"",TODAY()&gt;H34),"Rückkehr überfällig","Extern in Arbeit"))))</f>
        <v/>
      </c>
      <c r="M34" s="22">
        <f>IF(OR(A34="",I34&lt;&gt;"",H34=""),"",H34-TODAY())</f>
        <v/>
      </c>
      <c r="N34" s="22">
        <f>IF(OR(A34="",I34="",H34=""),"",I34-H34)</f>
        <v/>
      </c>
      <c r="O34" s="23" t="n"/>
    </row>
    <row r="35">
      <c r="A35" s="16" t="n"/>
      <c r="B35" s="16" t="n"/>
      <c r="C35" s="16" t="n"/>
      <c r="D35" s="16" t="n"/>
      <c r="E35" s="17" t="n"/>
      <c r="F35" s="18" t="n"/>
      <c r="G35" s="18" t="n"/>
      <c r="H35" s="18" t="n"/>
      <c r="I35" s="18" t="n"/>
      <c r="J35" s="5">
        <f>IF(H35="","",H35-WEEKDAY(H35,2)+1)</f>
        <v/>
      </c>
      <c r="K35" s="20" t="n"/>
      <c r="L35" s="24">
        <f>IF(A35="","",IF(I35&lt;&gt;"","Zurück",IF(G35="",IF(AND(F35&lt;&gt;"",TODAY()&gt;F35),"Versand überfällig","Geplant"),IF(AND(H35&lt;&gt;"",TODAY()&gt;H35),"Rückkehr überfällig","Extern in Arbeit"))))</f>
        <v/>
      </c>
      <c r="M35" s="25">
        <f>IF(OR(A35="",I35&lt;&gt;"",H35=""),"",H35-TODAY())</f>
        <v/>
      </c>
      <c r="N35" s="25">
        <f>IF(OR(A35="",I35="",H35=""),"",I35-H35)</f>
        <v/>
      </c>
      <c r="O35" s="23" t="n"/>
    </row>
    <row r="36">
      <c r="A36" s="16" t="n"/>
      <c r="B36" s="16" t="n"/>
      <c r="C36" s="16" t="n"/>
      <c r="D36" s="16" t="n"/>
      <c r="E36" s="17" t="n"/>
      <c r="F36" s="18" t="n"/>
      <c r="G36" s="18" t="n"/>
      <c r="H36" s="18" t="n"/>
      <c r="I36" s="18" t="n"/>
      <c r="J36" s="19">
        <f>IF(H36="","",H36-WEEKDAY(H36,2)+1)</f>
        <v/>
      </c>
      <c r="K36" s="20" t="n"/>
      <c r="L36" s="21">
        <f>IF(A36="","",IF(I36&lt;&gt;"","Zurück",IF(G36="",IF(AND(F36&lt;&gt;"",TODAY()&gt;F36),"Versand überfällig","Geplant"),IF(AND(H36&lt;&gt;"",TODAY()&gt;H36),"Rückkehr überfällig","Extern in Arbeit"))))</f>
        <v/>
      </c>
      <c r="M36" s="22">
        <f>IF(OR(A36="",I36&lt;&gt;"",H36=""),"",H36-TODAY())</f>
        <v/>
      </c>
      <c r="N36" s="22">
        <f>IF(OR(A36="",I36="",H36=""),"",I36-H36)</f>
        <v/>
      </c>
      <c r="O36" s="23" t="n"/>
    </row>
    <row r="37">
      <c r="A37" s="16" t="n"/>
      <c r="B37" s="16" t="n"/>
      <c r="C37" s="16" t="n"/>
      <c r="D37" s="16" t="n"/>
      <c r="E37" s="17" t="n"/>
      <c r="F37" s="18" t="n"/>
      <c r="G37" s="18" t="n"/>
      <c r="H37" s="18" t="n"/>
      <c r="I37" s="18" t="n"/>
      <c r="J37" s="5">
        <f>IF(H37="","",H37-WEEKDAY(H37,2)+1)</f>
        <v/>
      </c>
      <c r="K37" s="20" t="n"/>
      <c r="L37" s="24">
        <f>IF(A37="","",IF(I37&lt;&gt;"","Zurück",IF(G37="",IF(AND(F37&lt;&gt;"",TODAY()&gt;F37),"Versand überfällig","Geplant"),IF(AND(H37&lt;&gt;"",TODAY()&gt;H37),"Rückkehr überfällig","Extern in Arbeit"))))</f>
        <v/>
      </c>
      <c r="M37" s="25">
        <f>IF(OR(A37="",I37&lt;&gt;"",H37=""),"",H37-TODAY())</f>
        <v/>
      </c>
      <c r="N37" s="25">
        <f>IF(OR(A37="",I37="",H37=""),"",I37-H37)</f>
        <v/>
      </c>
      <c r="O37" s="23" t="n"/>
    </row>
    <row r="38">
      <c r="A38" s="16" t="n"/>
      <c r="B38" s="16" t="n"/>
      <c r="C38" s="16" t="n"/>
      <c r="D38" s="16" t="n"/>
      <c r="E38" s="17" t="n"/>
      <c r="F38" s="18" t="n"/>
      <c r="G38" s="18" t="n"/>
      <c r="H38" s="18" t="n"/>
      <c r="I38" s="18" t="n"/>
      <c r="J38" s="19">
        <f>IF(H38="","",H38-WEEKDAY(H38,2)+1)</f>
        <v/>
      </c>
      <c r="K38" s="20" t="n"/>
      <c r="L38" s="21">
        <f>IF(A38="","",IF(I38&lt;&gt;"","Zurück",IF(G38="",IF(AND(F38&lt;&gt;"",TODAY()&gt;F38),"Versand überfällig","Geplant"),IF(AND(H38&lt;&gt;"",TODAY()&gt;H38),"Rückkehr überfällig","Extern in Arbeit"))))</f>
        <v/>
      </c>
      <c r="M38" s="22">
        <f>IF(OR(A38="",I38&lt;&gt;"",H38=""),"",H38-TODAY())</f>
        <v/>
      </c>
      <c r="N38" s="22">
        <f>IF(OR(A38="",I38="",H38=""),"",I38-H38)</f>
        <v/>
      </c>
      <c r="O38" s="23" t="n"/>
    </row>
    <row r="39">
      <c r="A39" s="16" t="n"/>
      <c r="B39" s="16" t="n"/>
      <c r="C39" s="16" t="n"/>
      <c r="D39" s="16" t="n"/>
      <c r="E39" s="17" t="n"/>
      <c r="F39" s="18" t="n"/>
      <c r="G39" s="18" t="n"/>
      <c r="H39" s="18" t="n"/>
      <c r="I39" s="18" t="n"/>
      <c r="J39" s="5">
        <f>IF(H39="","",H39-WEEKDAY(H39,2)+1)</f>
        <v/>
      </c>
      <c r="K39" s="20" t="n"/>
      <c r="L39" s="24">
        <f>IF(A39="","",IF(I39&lt;&gt;"","Zurück",IF(G39="",IF(AND(F39&lt;&gt;"",TODAY()&gt;F39),"Versand überfällig","Geplant"),IF(AND(H39&lt;&gt;"",TODAY()&gt;H39),"Rückkehr überfällig","Extern in Arbeit"))))</f>
        <v/>
      </c>
      <c r="M39" s="25">
        <f>IF(OR(A39="",I39&lt;&gt;"",H39=""),"",H39-TODAY())</f>
        <v/>
      </c>
      <c r="N39" s="25">
        <f>IF(OR(A39="",I39="",H39=""),"",I39-H39)</f>
        <v/>
      </c>
      <c r="O39" s="23" t="n"/>
    </row>
    <row r="40">
      <c r="A40" s="16" t="n"/>
      <c r="B40" s="16" t="n"/>
      <c r="C40" s="16" t="n"/>
      <c r="D40" s="16" t="n"/>
      <c r="E40" s="17" t="n"/>
      <c r="F40" s="18" t="n"/>
      <c r="G40" s="18" t="n"/>
      <c r="H40" s="18" t="n"/>
      <c r="I40" s="18" t="n"/>
      <c r="J40" s="19">
        <f>IF(H40="","",H40-WEEKDAY(H40,2)+1)</f>
        <v/>
      </c>
      <c r="K40" s="20" t="n"/>
      <c r="L40" s="21">
        <f>IF(A40="","",IF(I40&lt;&gt;"","Zurück",IF(G40="",IF(AND(F40&lt;&gt;"",TODAY()&gt;F40),"Versand überfällig","Geplant"),IF(AND(H40&lt;&gt;"",TODAY()&gt;H40),"Rückkehr überfällig","Extern in Arbeit"))))</f>
        <v/>
      </c>
      <c r="M40" s="22">
        <f>IF(OR(A40="",I40&lt;&gt;"",H40=""),"",H40-TODAY())</f>
        <v/>
      </c>
      <c r="N40" s="22">
        <f>IF(OR(A40="",I40="",H40=""),"",I40-H40)</f>
        <v/>
      </c>
      <c r="O40" s="23" t="n"/>
    </row>
    <row r="41">
      <c r="A41" s="16" t="n"/>
      <c r="B41" s="16" t="n"/>
      <c r="C41" s="16" t="n"/>
      <c r="D41" s="16" t="n"/>
      <c r="E41" s="17" t="n"/>
      <c r="F41" s="18" t="n"/>
      <c r="G41" s="18" t="n"/>
      <c r="H41" s="18" t="n"/>
      <c r="I41" s="18" t="n"/>
      <c r="J41" s="5">
        <f>IF(H41="","",H41-WEEKDAY(H41,2)+1)</f>
        <v/>
      </c>
      <c r="K41" s="20" t="n"/>
      <c r="L41" s="24">
        <f>IF(A41="","",IF(I41&lt;&gt;"","Zurück",IF(G41="",IF(AND(F41&lt;&gt;"",TODAY()&gt;F41),"Versand überfällig","Geplant"),IF(AND(H41&lt;&gt;"",TODAY()&gt;H41),"Rückkehr überfällig","Extern in Arbeit"))))</f>
        <v/>
      </c>
      <c r="M41" s="25">
        <f>IF(OR(A41="",I41&lt;&gt;"",H41=""),"",H41-TODAY())</f>
        <v/>
      </c>
      <c r="N41" s="25">
        <f>IF(OR(A41="",I41="",H41=""),"",I41-H41)</f>
        <v/>
      </c>
      <c r="O41" s="23" t="n"/>
    </row>
    <row r="42">
      <c r="A42" s="16" t="n"/>
      <c r="B42" s="16" t="n"/>
      <c r="C42" s="16" t="n"/>
      <c r="D42" s="16" t="n"/>
      <c r="E42" s="17" t="n"/>
      <c r="F42" s="18" t="n"/>
      <c r="G42" s="18" t="n"/>
      <c r="H42" s="18" t="n"/>
      <c r="I42" s="18" t="n"/>
      <c r="J42" s="19">
        <f>IF(H42="","",H42-WEEKDAY(H42,2)+1)</f>
        <v/>
      </c>
      <c r="K42" s="20" t="n"/>
      <c r="L42" s="21">
        <f>IF(A42="","",IF(I42&lt;&gt;"","Zurück",IF(G42="",IF(AND(F42&lt;&gt;"",TODAY()&gt;F42),"Versand überfällig","Geplant"),IF(AND(H42&lt;&gt;"",TODAY()&gt;H42),"Rückkehr überfällig","Extern in Arbeit"))))</f>
        <v/>
      </c>
      <c r="M42" s="22">
        <f>IF(OR(A42="",I42&lt;&gt;"",H42=""),"",H42-TODAY())</f>
        <v/>
      </c>
      <c r="N42" s="22">
        <f>IF(OR(A42="",I42="",H42=""),"",I42-H42)</f>
        <v/>
      </c>
      <c r="O42" s="23" t="n"/>
    </row>
    <row r="43">
      <c r="A43" s="16" t="n"/>
      <c r="B43" s="16" t="n"/>
      <c r="C43" s="16" t="n"/>
      <c r="D43" s="16" t="n"/>
      <c r="E43" s="17" t="n"/>
      <c r="F43" s="18" t="n"/>
      <c r="G43" s="18" t="n"/>
      <c r="H43" s="18" t="n"/>
      <c r="I43" s="18" t="n"/>
      <c r="J43" s="5">
        <f>IF(H43="","",H43-WEEKDAY(H43,2)+1)</f>
        <v/>
      </c>
      <c r="K43" s="20" t="n"/>
      <c r="L43" s="24">
        <f>IF(A43="","",IF(I43&lt;&gt;"","Zurück",IF(G43="",IF(AND(F43&lt;&gt;"",TODAY()&gt;F43),"Versand überfällig","Geplant"),IF(AND(H43&lt;&gt;"",TODAY()&gt;H43),"Rückkehr überfällig","Extern in Arbeit"))))</f>
        <v/>
      </c>
      <c r="M43" s="25">
        <f>IF(OR(A43="",I43&lt;&gt;"",H43=""),"",H43-TODAY())</f>
        <v/>
      </c>
      <c r="N43" s="25">
        <f>IF(OR(A43="",I43="",H43=""),"",I43-H43)</f>
        <v/>
      </c>
      <c r="O43" s="23" t="n"/>
    </row>
    <row r="44">
      <c r="A44" s="16" t="n"/>
      <c r="B44" s="16" t="n"/>
      <c r="C44" s="16" t="n"/>
      <c r="D44" s="16" t="n"/>
      <c r="E44" s="17" t="n"/>
      <c r="F44" s="18" t="n"/>
      <c r="G44" s="18" t="n"/>
      <c r="H44" s="18" t="n"/>
      <c r="I44" s="18" t="n"/>
      <c r="J44" s="19">
        <f>IF(H44="","",H44-WEEKDAY(H44,2)+1)</f>
        <v/>
      </c>
      <c r="K44" s="20" t="n"/>
      <c r="L44" s="21">
        <f>IF(A44="","",IF(I44&lt;&gt;"","Zurück",IF(G44="",IF(AND(F44&lt;&gt;"",TODAY()&gt;F44),"Versand überfällig","Geplant"),IF(AND(H44&lt;&gt;"",TODAY()&gt;H44),"Rückkehr überfällig","Extern in Arbeit"))))</f>
        <v/>
      </c>
      <c r="M44" s="22">
        <f>IF(OR(A44="",I44&lt;&gt;"",H44=""),"",H44-TODAY())</f>
        <v/>
      </c>
      <c r="N44" s="22">
        <f>IF(OR(A44="",I44="",H44=""),"",I44-H44)</f>
        <v/>
      </c>
      <c r="O44" s="23" t="n"/>
    </row>
    <row r="45">
      <c r="A45" s="16" t="n"/>
      <c r="B45" s="16" t="n"/>
      <c r="C45" s="16" t="n"/>
      <c r="D45" s="16" t="n"/>
      <c r="E45" s="17" t="n"/>
      <c r="F45" s="18" t="n"/>
      <c r="G45" s="18" t="n"/>
      <c r="H45" s="18" t="n"/>
      <c r="I45" s="18" t="n"/>
      <c r="J45" s="5">
        <f>IF(H45="","",H45-WEEKDAY(H45,2)+1)</f>
        <v/>
      </c>
      <c r="K45" s="20" t="n"/>
      <c r="L45" s="24">
        <f>IF(A45="","",IF(I45&lt;&gt;"","Zurück",IF(G45="",IF(AND(F45&lt;&gt;"",TODAY()&gt;F45),"Versand überfällig","Geplant"),IF(AND(H45&lt;&gt;"",TODAY()&gt;H45),"Rückkehr überfällig","Extern in Arbeit"))))</f>
        <v/>
      </c>
      <c r="M45" s="25">
        <f>IF(OR(A45="",I45&lt;&gt;"",H45=""),"",H45-TODAY())</f>
        <v/>
      </c>
      <c r="N45" s="25">
        <f>IF(OR(A45="",I45="",H45=""),"",I45-H45)</f>
        <v/>
      </c>
      <c r="O45" s="23" t="n"/>
    </row>
    <row r="46">
      <c r="A46" s="16" t="n"/>
      <c r="B46" s="16" t="n"/>
      <c r="C46" s="16" t="n"/>
      <c r="D46" s="16" t="n"/>
      <c r="E46" s="17" t="n"/>
      <c r="F46" s="18" t="n"/>
      <c r="G46" s="18" t="n"/>
      <c r="H46" s="18" t="n"/>
      <c r="I46" s="18" t="n"/>
      <c r="J46" s="19">
        <f>IF(H46="","",H46-WEEKDAY(H46,2)+1)</f>
        <v/>
      </c>
      <c r="K46" s="20" t="n"/>
      <c r="L46" s="21">
        <f>IF(A46="","",IF(I46&lt;&gt;"","Zurück",IF(G46="",IF(AND(F46&lt;&gt;"",TODAY()&gt;F46),"Versand überfällig","Geplant"),IF(AND(H46&lt;&gt;"",TODAY()&gt;H46),"Rückkehr überfällig","Extern in Arbeit"))))</f>
        <v/>
      </c>
      <c r="M46" s="22">
        <f>IF(OR(A46="",I46&lt;&gt;"",H46=""),"",H46-TODAY())</f>
        <v/>
      </c>
      <c r="N46" s="22">
        <f>IF(OR(A46="",I46="",H46=""),"",I46-H46)</f>
        <v/>
      </c>
      <c r="O46" s="23" t="n"/>
    </row>
    <row r="47">
      <c r="A47" s="16" t="n"/>
      <c r="B47" s="16" t="n"/>
      <c r="C47" s="16" t="n"/>
      <c r="D47" s="16" t="n"/>
      <c r="E47" s="17" t="n"/>
      <c r="F47" s="18" t="n"/>
      <c r="G47" s="18" t="n"/>
      <c r="H47" s="18" t="n"/>
      <c r="I47" s="18" t="n"/>
      <c r="J47" s="5">
        <f>IF(H47="","",H47-WEEKDAY(H47,2)+1)</f>
        <v/>
      </c>
      <c r="K47" s="20" t="n"/>
      <c r="L47" s="24">
        <f>IF(A47="","",IF(I47&lt;&gt;"","Zurück",IF(G47="",IF(AND(F47&lt;&gt;"",TODAY()&gt;F47),"Versand überfällig","Geplant"),IF(AND(H47&lt;&gt;"",TODAY()&gt;H47),"Rückkehr überfällig","Extern in Arbeit"))))</f>
        <v/>
      </c>
      <c r="M47" s="25">
        <f>IF(OR(A47="",I47&lt;&gt;"",H47=""),"",H47-TODAY())</f>
        <v/>
      </c>
      <c r="N47" s="25">
        <f>IF(OR(A47="",I47="",H47=""),"",I47-H47)</f>
        <v/>
      </c>
      <c r="O47" s="23" t="n"/>
    </row>
    <row r="48">
      <c r="A48" s="16" t="n"/>
      <c r="B48" s="16" t="n"/>
      <c r="C48" s="16" t="n"/>
      <c r="D48" s="16" t="n"/>
      <c r="E48" s="17" t="n"/>
      <c r="F48" s="18" t="n"/>
      <c r="G48" s="18" t="n"/>
      <c r="H48" s="18" t="n"/>
      <c r="I48" s="18" t="n"/>
      <c r="J48" s="19">
        <f>IF(H48="","",H48-WEEKDAY(H48,2)+1)</f>
        <v/>
      </c>
      <c r="K48" s="20" t="n"/>
      <c r="L48" s="21">
        <f>IF(A48="","",IF(I48&lt;&gt;"","Zurück",IF(G48="",IF(AND(F48&lt;&gt;"",TODAY()&gt;F48),"Versand überfällig","Geplant"),IF(AND(H48&lt;&gt;"",TODAY()&gt;H48),"Rückkehr überfällig","Extern in Arbeit"))))</f>
        <v/>
      </c>
      <c r="M48" s="22">
        <f>IF(OR(A48="",I48&lt;&gt;"",H48=""),"",H48-TODAY())</f>
        <v/>
      </c>
      <c r="N48" s="22">
        <f>IF(OR(A48="",I48="",H48=""),"",I48-H48)</f>
        <v/>
      </c>
      <c r="O48" s="23" t="n"/>
    </row>
    <row r="49">
      <c r="A49" s="16" t="n"/>
      <c r="B49" s="16" t="n"/>
      <c r="C49" s="16" t="n"/>
      <c r="D49" s="16" t="n"/>
      <c r="E49" s="17" t="n"/>
      <c r="F49" s="18" t="n"/>
      <c r="G49" s="18" t="n"/>
      <c r="H49" s="18" t="n"/>
      <c r="I49" s="18" t="n"/>
      <c r="J49" s="5">
        <f>IF(H49="","",H49-WEEKDAY(H49,2)+1)</f>
        <v/>
      </c>
      <c r="K49" s="20" t="n"/>
      <c r="L49" s="24">
        <f>IF(A49="","",IF(I49&lt;&gt;"","Zurück",IF(G49="",IF(AND(F49&lt;&gt;"",TODAY()&gt;F49),"Versand überfällig","Geplant"),IF(AND(H49&lt;&gt;"",TODAY()&gt;H49),"Rückkehr überfällig","Extern in Arbeit"))))</f>
        <v/>
      </c>
      <c r="M49" s="25">
        <f>IF(OR(A49="",I49&lt;&gt;"",H49=""),"",H49-TODAY())</f>
        <v/>
      </c>
      <c r="N49" s="25">
        <f>IF(OR(A49="",I49="",H49=""),"",I49-H49)</f>
        <v/>
      </c>
      <c r="O49" s="23" t="n"/>
    </row>
    <row r="50">
      <c r="A50" s="16" t="n"/>
      <c r="B50" s="16" t="n"/>
      <c r="C50" s="16" t="n"/>
      <c r="D50" s="16" t="n"/>
      <c r="E50" s="17" t="n"/>
      <c r="F50" s="18" t="n"/>
      <c r="G50" s="18" t="n"/>
      <c r="H50" s="18" t="n"/>
      <c r="I50" s="18" t="n"/>
      <c r="J50" s="19">
        <f>IF(H50="","",H50-WEEKDAY(H50,2)+1)</f>
        <v/>
      </c>
      <c r="K50" s="20" t="n"/>
      <c r="L50" s="21">
        <f>IF(A50="","",IF(I50&lt;&gt;"","Zurück",IF(G50="",IF(AND(F50&lt;&gt;"",TODAY()&gt;F50),"Versand überfällig","Geplant"),IF(AND(H50&lt;&gt;"",TODAY()&gt;H50),"Rückkehr überfällig","Extern in Arbeit"))))</f>
        <v/>
      </c>
      <c r="M50" s="22">
        <f>IF(OR(A50="",I50&lt;&gt;"",H50=""),"",H50-TODAY())</f>
        <v/>
      </c>
      <c r="N50" s="22">
        <f>IF(OR(A50="",I50="",H50=""),"",I50-H50)</f>
        <v/>
      </c>
      <c r="O50" s="23" t="n"/>
    </row>
    <row r="51">
      <c r="A51" s="16" t="n"/>
      <c r="B51" s="16" t="n"/>
      <c r="C51" s="16" t="n"/>
      <c r="D51" s="16" t="n"/>
      <c r="E51" s="17" t="n"/>
      <c r="F51" s="18" t="n"/>
      <c r="G51" s="18" t="n"/>
      <c r="H51" s="18" t="n"/>
      <c r="I51" s="18" t="n"/>
      <c r="J51" s="5">
        <f>IF(H51="","",H51-WEEKDAY(H51,2)+1)</f>
        <v/>
      </c>
      <c r="K51" s="20" t="n"/>
      <c r="L51" s="24">
        <f>IF(A51="","",IF(I51&lt;&gt;"","Zurück",IF(G51="",IF(AND(F51&lt;&gt;"",TODAY()&gt;F51),"Versand überfällig","Geplant"),IF(AND(H51&lt;&gt;"",TODAY()&gt;H51),"Rückkehr überfällig","Extern in Arbeit"))))</f>
        <v/>
      </c>
      <c r="M51" s="25">
        <f>IF(OR(A51="",I51&lt;&gt;"",H51=""),"",H51-TODAY())</f>
        <v/>
      </c>
      <c r="N51" s="25">
        <f>IF(OR(A51="",I51="",H51=""),"",I51-H51)</f>
        <v/>
      </c>
      <c r="O51" s="23" t="n"/>
    </row>
    <row r="52">
      <c r="A52" s="16" t="n"/>
      <c r="B52" s="16" t="n"/>
      <c r="C52" s="16" t="n"/>
      <c r="D52" s="16" t="n"/>
      <c r="E52" s="17" t="n"/>
      <c r="F52" s="18" t="n"/>
      <c r="G52" s="18" t="n"/>
      <c r="H52" s="18" t="n"/>
      <c r="I52" s="18" t="n"/>
      <c r="J52" s="19">
        <f>IF(H52="","",H52-WEEKDAY(H52,2)+1)</f>
        <v/>
      </c>
      <c r="K52" s="20" t="n"/>
      <c r="L52" s="21">
        <f>IF(A52="","",IF(I52&lt;&gt;"","Zurück",IF(G52="",IF(AND(F52&lt;&gt;"",TODAY()&gt;F52),"Versand überfällig","Geplant"),IF(AND(H52&lt;&gt;"",TODAY()&gt;H52),"Rückkehr überfällig","Extern in Arbeit"))))</f>
        <v/>
      </c>
      <c r="M52" s="22">
        <f>IF(OR(A52="",I52&lt;&gt;"",H52=""),"",H52-TODAY())</f>
        <v/>
      </c>
      <c r="N52" s="22">
        <f>IF(OR(A52="",I52="",H52=""),"",I52-H52)</f>
        <v/>
      </c>
      <c r="O52" s="23" t="n"/>
    </row>
    <row r="53">
      <c r="A53" s="16" t="n"/>
      <c r="B53" s="16" t="n"/>
      <c r="C53" s="16" t="n"/>
      <c r="D53" s="16" t="n"/>
      <c r="E53" s="17" t="n"/>
      <c r="F53" s="18" t="n"/>
      <c r="G53" s="18" t="n"/>
      <c r="H53" s="18" t="n"/>
      <c r="I53" s="18" t="n"/>
      <c r="J53" s="5">
        <f>IF(H53="","",H53-WEEKDAY(H53,2)+1)</f>
        <v/>
      </c>
      <c r="K53" s="20" t="n"/>
      <c r="L53" s="24">
        <f>IF(A53="","",IF(I53&lt;&gt;"","Zurück",IF(G53="",IF(AND(F53&lt;&gt;"",TODAY()&gt;F53),"Versand überfällig","Geplant"),IF(AND(H53&lt;&gt;"",TODAY()&gt;H53),"Rückkehr überfällig","Extern in Arbeit"))))</f>
        <v/>
      </c>
      <c r="M53" s="25">
        <f>IF(OR(A53="",I53&lt;&gt;"",H53=""),"",H53-TODAY())</f>
        <v/>
      </c>
      <c r="N53" s="25">
        <f>IF(OR(A53="",I53="",H53=""),"",I53-H53)</f>
        <v/>
      </c>
      <c r="O53" s="23" t="n"/>
    </row>
    <row r="54">
      <c r="A54" s="16" t="n"/>
      <c r="B54" s="16" t="n"/>
      <c r="C54" s="16" t="n"/>
      <c r="D54" s="16" t="n"/>
      <c r="E54" s="17" t="n"/>
      <c r="F54" s="18" t="n"/>
      <c r="G54" s="18" t="n"/>
      <c r="H54" s="18" t="n"/>
      <c r="I54" s="18" t="n"/>
      <c r="J54" s="19">
        <f>IF(H54="","",H54-WEEKDAY(H54,2)+1)</f>
        <v/>
      </c>
      <c r="K54" s="20" t="n"/>
      <c r="L54" s="21">
        <f>IF(A54="","",IF(I54&lt;&gt;"","Zurück",IF(G54="",IF(AND(F54&lt;&gt;"",TODAY()&gt;F54),"Versand überfällig","Geplant"),IF(AND(H54&lt;&gt;"",TODAY()&gt;H54),"Rückkehr überfällig","Extern in Arbeit"))))</f>
        <v/>
      </c>
      <c r="M54" s="22">
        <f>IF(OR(A54="",I54&lt;&gt;"",H54=""),"",H54-TODAY())</f>
        <v/>
      </c>
      <c r="N54" s="22">
        <f>IF(OR(A54="",I54="",H54=""),"",I54-H54)</f>
        <v/>
      </c>
      <c r="O54" s="23" t="n"/>
    </row>
    <row r="55">
      <c r="A55" s="16" t="n"/>
      <c r="B55" s="16" t="n"/>
      <c r="C55" s="16" t="n"/>
      <c r="D55" s="16" t="n"/>
      <c r="E55" s="17" t="n"/>
      <c r="F55" s="18" t="n"/>
      <c r="G55" s="18" t="n"/>
      <c r="H55" s="18" t="n"/>
      <c r="I55" s="18" t="n"/>
      <c r="J55" s="5">
        <f>IF(H55="","",H55-WEEKDAY(H55,2)+1)</f>
        <v/>
      </c>
      <c r="K55" s="20" t="n"/>
      <c r="L55" s="24">
        <f>IF(A55="","",IF(I55&lt;&gt;"","Zurück",IF(G55="",IF(AND(F55&lt;&gt;"",TODAY()&gt;F55),"Versand überfällig","Geplant"),IF(AND(H55&lt;&gt;"",TODAY()&gt;H55),"Rückkehr überfällig","Extern in Arbeit"))))</f>
        <v/>
      </c>
      <c r="M55" s="25">
        <f>IF(OR(A55="",I55&lt;&gt;"",H55=""),"",H55-TODAY())</f>
        <v/>
      </c>
      <c r="N55" s="25">
        <f>IF(OR(A55="",I55="",H55=""),"",I55-H55)</f>
        <v/>
      </c>
      <c r="O55" s="23" t="n"/>
    </row>
    <row r="56">
      <c r="A56" s="16" t="n"/>
      <c r="B56" s="16" t="n"/>
      <c r="C56" s="16" t="n"/>
      <c r="D56" s="16" t="n"/>
      <c r="E56" s="17" t="n"/>
      <c r="F56" s="18" t="n"/>
      <c r="G56" s="18" t="n"/>
      <c r="H56" s="18" t="n"/>
      <c r="I56" s="18" t="n"/>
      <c r="J56" s="19">
        <f>IF(H56="","",H56-WEEKDAY(H56,2)+1)</f>
        <v/>
      </c>
      <c r="K56" s="20" t="n"/>
      <c r="L56" s="21">
        <f>IF(A56="","",IF(I56&lt;&gt;"","Zurück",IF(G56="",IF(AND(F56&lt;&gt;"",TODAY()&gt;F56),"Versand überfällig","Geplant"),IF(AND(H56&lt;&gt;"",TODAY()&gt;H56),"Rückkehr überfällig","Extern in Arbeit"))))</f>
        <v/>
      </c>
      <c r="M56" s="22">
        <f>IF(OR(A56="",I56&lt;&gt;"",H56=""),"",H56-TODAY())</f>
        <v/>
      </c>
      <c r="N56" s="22">
        <f>IF(OR(A56="",I56="",H56=""),"",I56-H56)</f>
        <v/>
      </c>
      <c r="O56" s="23" t="n"/>
    </row>
    <row r="57">
      <c r="A57" s="16" t="n"/>
      <c r="B57" s="16" t="n"/>
      <c r="C57" s="16" t="n"/>
      <c r="D57" s="16" t="n"/>
      <c r="E57" s="17" t="n"/>
      <c r="F57" s="18" t="n"/>
      <c r="G57" s="18" t="n"/>
      <c r="H57" s="18" t="n"/>
      <c r="I57" s="18" t="n"/>
      <c r="J57" s="5">
        <f>IF(H57="","",H57-WEEKDAY(H57,2)+1)</f>
        <v/>
      </c>
      <c r="K57" s="20" t="n"/>
      <c r="L57" s="24">
        <f>IF(A57="","",IF(I57&lt;&gt;"","Zurück",IF(G57="",IF(AND(F57&lt;&gt;"",TODAY()&gt;F57),"Versand überfällig","Geplant"),IF(AND(H57&lt;&gt;"",TODAY()&gt;H57),"Rückkehr überfällig","Extern in Arbeit"))))</f>
        <v/>
      </c>
      <c r="M57" s="25">
        <f>IF(OR(A57="",I57&lt;&gt;"",H57=""),"",H57-TODAY())</f>
        <v/>
      </c>
      <c r="N57" s="25">
        <f>IF(OR(A57="",I57="",H57=""),"",I57-H57)</f>
        <v/>
      </c>
      <c r="O57" s="23" t="n"/>
    </row>
    <row r="58">
      <c r="A58" s="16" t="n"/>
      <c r="B58" s="16" t="n"/>
      <c r="C58" s="16" t="n"/>
      <c r="D58" s="16" t="n"/>
      <c r="E58" s="17" t="n"/>
      <c r="F58" s="18" t="n"/>
      <c r="G58" s="18" t="n"/>
      <c r="H58" s="18" t="n"/>
      <c r="I58" s="18" t="n"/>
      <c r="J58" s="19">
        <f>IF(H58="","",H58-WEEKDAY(H58,2)+1)</f>
        <v/>
      </c>
      <c r="K58" s="20" t="n"/>
      <c r="L58" s="21">
        <f>IF(A58="","",IF(I58&lt;&gt;"","Zurück",IF(G58="",IF(AND(F58&lt;&gt;"",TODAY()&gt;F58),"Versand überfällig","Geplant"),IF(AND(H58&lt;&gt;"",TODAY()&gt;H58),"Rückkehr überfällig","Extern in Arbeit"))))</f>
        <v/>
      </c>
      <c r="M58" s="22">
        <f>IF(OR(A58="",I58&lt;&gt;"",H58=""),"",H58-TODAY())</f>
        <v/>
      </c>
      <c r="N58" s="22">
        <f>IF(OR(A58="",I58="",H58=""),"",I58-H58)</f>
        <v/>
      </c>
      <c r="O58" s="23" t="n"/>
    </row>
    <row r="59">
      <c r="A59" s="16" t="n"/>
      <c r="B59" s="16" t="n"/>
      <c r="C59" s="16" t="n"/>
      <c r="D59" s="16" t="n"/>
      <c r="E59" s="17" t="n"/>
      <c r="F59" s="18" t="n"/>
      <c r="G59" s="18" t="n"/>
      <c r="H59" s="18" t="n"/>
      <c r="I59" s="18" t="n"/>
      <c r="J59" s="5">
        <f>IF(H59="","",H59-WEEKDAY(H59,2)+1)</f>
        <v/>
      </c>
      <c r="K59" s="20" t="n"/>
      <c r="L59" s="24">
        <f>IF(A59="","",IF(I59&lt;&gt;"","Zurück",IF(G59="",IF(AND(F59&lt;&gt;"",TODAY()&gt;F59),"Versand überfällig","Geplant"),IF(AND(H59&lt;&gt;"",TODAY()&gt;H59),"Rückkehr überfällig","Extern in Arbeit"))))</f>
        <v/>
      </c>
      <c r="M59" s="25">
        <f>IF(OR(A59="",I59&lt;&gt;"",H59=""),"",H59-TODAY())</f>
        <v/>
      </c>
      <c r="N59" s="25">
        <f>IF(OR(A59="",I59="",H59=""),"",I59-H59)</f>
        <v/>
      </c>
      <c r="O59" s="23" t="n"/>
    </row>
    <row r="60">
      <c r="A60" s="16" t="n"/>
      <c r="B60" s="16" t="n"/>
      <c r="C60" s="16" t="n"/>
      <c r="D60" s="16" t="n"/>
      <c r="E60" s="17" t="n"/>
      <c r="F60" s="18" t="n"/>
      <c r="G60" s="18" t="n"/>
      <c r="H60" s="18" t="n"/>
      <c r="I60" s="18" t="n"/>
      <c r="J60" s="19">
        <f>IF(H60="","",H60-WEEKDAY(H60,2)+1)</f>
        <v/>
      </c>
      <c r="K60" s="20" t="n"/>
      <c r="L60" s="21">
        <f>IF(A60="","",IF(I60&lt;&gt;"","Zurück",IF(G60="",IF(AND(F60&lt;&gt;"",TODAY()&gt;F60),"Versand überfällig","Geplant"),IF(AND(H60&lt;&gt;"",TODAY()&gt;H60),"Rückkehr überfällig","Extern in Arbeit"))))</f>
        <v/>
      </c>
      <c r="M60" s="22">
        <f>IF(OR(A60="",I60&lt;&gt;"",H60=""),"",H60-TODAY())</f>
        <v/>
      </c>
      <c r="N60" s="22">
        <f>IF(OR(A60="",I60="",H60=""),"",I60-H60)</f>
        <v/>
      </c>
      <c r="O60" s="23" t="n"/>
    </row>
    <row r="61">
      <c r="A61" s="16" t="n"/>
      <c r="B61" s="16" t="n"/>
      <c r="C61" s="16" t="n"/>
      <c r="D61" s="16" t="n"/>
      <c r="E61" s="17" t="n"/>
      <c r="F61" s="18" t="n"/>
      <c r="G61" s="18" t="n"/>
      <c r="H61" s="18" t="n"/>
      <c r="I61" s="18" t="n"/>
      <c r="J61" s="5">
        <f>IF(H61="","",H61-WEEKDAY(H61,2)+1)</f>
        <v/>
      </c>
      <c r="K61" s="20" t="n"/>
      <c r="L61" s="24">
        <f>IF(A61="","",IF(I61&lt;&gt;"","Zurück",IF(G61="",IF(AND(F61&lt;&gt;"",TODAY()&gt;F61),"Versand überfällig","Geplant"),IF(AND(H61&lt;&gt;"",TODAY()&gt;H61),"Rückkehr überfällig","Extern in Arbeit"))))</f>
        <v/>
      </c>
      <c r="M61" s="25">
        <f>IF(OR(A61="",I61&lt;&gt;"",H61=""),"",H61-TODAY())</f>
        <v/>
      </c>
      <c r="N61" s="25">
        <f>IF(OR(A61="",I61="",H61=""),"",I61-H61)</f>
        <v/>
      </c>
      <c r="O61" s="23" t="n"/>
    </row>
    <row r="62">
      <c r="A62" s="16" t="n"/>
      <c r="B62" s="16" t="n"/>
      <c r="C62" s="16" t="n"/>
      <c r="D62" s="16" t="n"/>
      <c r="E62" s="17" t="n"/>
      <c r="F62" s="18" t="n"/>
      <c r="G62" s="18" t="n"/>
      <c r="H62" s="18" t="n"/>
      <c r="I62" s="18" t="n"/>
      <c r="J62" s="19">
        <f>IF(H62="","",H62-WEEKDAY(H62,2)+1)</f>
        <v/>
      </c>
      <c r="K62" s="20" t="n"/>
      <c r="L62" s="21">
        <f>IF(A62="","",IF(I62&lt;&gt;"","Zurück",IF(G62="",IF(AND(F62&lt;&gt;"",TODAY()&gt;F62),"Versand überfällig","Geplant"),IF(AND(H62&lt;&gt;"",TODAY()&gt;H62),"Rückkehr überfällig","Extern in Arbeit"))))</f>
        <v/>
      </c>
      <c r="M62" s="22">
        <f>IF(OR(A62="",I62&lt;&gt;"",H62=""),"",H62-TODAY())</f>
        <v/>
      </c>
      <c r="N62" s="22">
        <f>IF(OR(A62="",I62="",H62=""),"",I62-H62)</f>
        <v/>
      </c>
      <c r="O62" s="23" t="n"/>
    </row>
    <row r="63">
      <c r="A63" s="16" t="n"/>
      <c r="B63" s="16" t="n"/>
      <c r="C63" s="16" t="n"/>
      <c r="D63" s="16" t="n"/>
      <c r="E63" s="17" t="n"/>
      <c r="F63" s="18" t="n"/>
      <c r="G63" s="18" t="n"/>
      <c r="H63" s="18" t="n"/>
      <c r="I63" s="18" t="n"/>
      <c r="J63" s="5">
        <f>IF(H63="","",H63-WEEKDAY(H63,2)+1)</f>
        <v/>
      </c>
      <c r="K63" s="20" t="n"/>
      <c r="L63" s="24">
        <f>IF(A63="","",IF(I63&lt;&gt;"","Zurück",IF(G63="",IF(AND(F63&lt;&gt;"",TODAY()&gt;F63),"Versand überfällig","Geplant"),IF(AND(H63&lt;&gt;"",TODAY()&gt;H63),"Rückkehr überfällig","Extern in Arbeit"))))</f>
        <v/>
      </c>
      <c r="M63" s="25">
        <f>IF(OR(A63="",I63&lt;&gt;"",H63=""),"",H63-TODAY())</f>
        <v/>
      </c>
      <c r="N63" s="25">
        <f>IF(OR(A63="",I63="",H63=""),"",I63-H63)</f>
        <v/>
      </c>
      <c r="O63" s="23" t="n"/>
    </row>
    <row r="64">
      <c r="A64" s="16" t="n"/>
      <c r="B64" s="16" t="n"/>
      <c r="C64" s="16" t="n"/>
      <c r="D64" s="16" t="n"/>
      <c r="E64" s="17" t="n"/>
      <c r="F64" s="18" t="n"/>
      <c r="G64" s="18" t="n"/>
      <c r="H64" s="18" t="n"/>
      <c r="I64" s="18" t="n"/>
      <c r="J64" s="19">
        <f>IF(H64="","",H64-WEEKDAY(H64,2)+1)</f>
        <v/>
      </c>
      <c r="K64" s="20" t="n"/>
      <c r="L64" s="21">
        <f>IF(A64="","",IF(I64&lt;&gt;"","Zurück",IF(G64="",IF(AND(F64&lt;&gt;"",TODAY()&gt;F64),"Versand überfällig","Geplant"),IF(AND(H64&lt;&gt;"",TODAY()&gt;H64),"Rückkehr überfällig","Extern in Arbeit"))))</f>
        <v/>
      </c>
      <c r="M64" s="22">
        <f>IF(OR(A64="",I64&lt;&gt;"",H64=""),"",H64-TODAY())</f>
        <v/>
      </c>
      <c r="N64" s="22">
        <f>IF(OR(A64="",I64="",H64=""),"",I64-H64)</f>
        <v/>
      </c>
      <c r="O64" s="23" t="n"/>
    </row>
    <row r="65">
      <c r="A65" s="16" t="n"/>
      <c r="B65" s="16" t="n"/>
      <c r="C65" s="16" t="n"/>
      <c r="D65" s="16" t="n"/>
      <c r="E65" s="17" t="n"/>
      <c r="F65" s="18" t="n"/>
      <c r="G65" s="18" t="n"/>
      <c r="H65" s="18" t="n"/>
      <c r="I65" s="18" t="n"/>
      <c r="J65" s="5">
        <f>IF(H65="","",H65-WEEKDAY(H65,2)+1)</f>
        <v/>
      </c>
      <c r="K65" s="20" t="n"/>
      <c r="L65" s="24">
        <f>IF(A65="","",IF(I65&lt;&gt;"","Zurück",IF(G65="",IF(AND(F65&lt;&gt;"",TODAY()&gt;F65),"Versand überfällig","Geplant"),IF(AND(H65&lt;&gt;"",TODAY()&gt;H65),"Rückkehr überfällig","Extern in Arbeit"))))</f>
        <v/>
      </c>
      <c r="M65" s="25">
        <f>IF(OR(A65="",I65&lt;&gt;"",H65=""),"",H65-TODAY())</f>
        <v/>
      </c>
      <c r="N65" s="25">
        <f>IF(OR(A65="",I65="",H65=""),"",I65-H65)</f>
        <v/>
      </c>
      <c r="O65" s="23" t="n"/>
    </row>
    <row r="66">
      <c r="A66" s="16" t="n"/>
      <c r="B66" s="16" t="n"/>
      <c r="C66" s="16" t="n"/>
      <c r="D66" s="16" t="n"/>
      <c r="E66" s="17" t="n"/>
      <c r="F66" s="18" t="n"/>
      <c r="G66" s="18" t="n"/>
      <c r="H66" s="18" t="n"/>
      <c r="I66" s="18" t="n"/>
      <c r="J66" s="19">
        <f>IF(H66="","",H66-WEEKDAY(H66,2)+1)</f>
        <v/>
      </c>
      <c r="K66" s="20" t="n"/>
      <c r="L66" s="21">
        <f>IF(A66="","",IF(I66&lt;&gt;"","Zurück",IF(G66="",IF(AND(F66&lt;&gt;"",TODAY()&gt;F66),"Versand überfällig","Geplant"),IF(AND(H66&lt;&gt;"",TODAY()&gt;H66),"Rückkehr überfällig","Extern in Arbeit"))))</f>
        <v/>
      </c>
      <c r="M66" s="22">
        <f>IF(OR(A66="",I66&lt;&gt;"",H66=""),"",H66-TODAY())</f>
        <v/>
      </c>
      <c r="N66" s="22">
        <f>IF(OR(A66="",I66="",H66=""),"",I66-H66)</f>
        <v/>
      </c>
      <c r="O66" s="23" t="n"/>
    </row>
    <row r="67">
      <c r="A67" s="16" t="n"/>
      <c r="B67" s="16" t="n"/>
      <c r="C67" s="16" t="n"/>
      <c r="D67" s="16" t="n"/>
      <c r="E67" s="17" t="n"/>
      <c r="F67" s="18" t="n"/>
      <c r="G67" s="18" t="n"/>
      <c r="H67" s="18" t="n"/>
      <c r="I67" s="18" t="n"/>
      <c r="J67" s="5">
        <f>IF(H67="","",H67-WEEKDAY(H67,2)+1)</f>
        <v/>
      </c>
      <c r="K67" s="20" t="n"/>
      <c r="L67" s="24">
        <f>IF(A67="","",IF(I67&lt;&gt;"","Zurück",IF(G67="",IF(AND(F67&lt;&gt;"",TODAY()&gt;F67),"Versand überfällig","Geplant"),IF(AND(H67&lt;&gt;"",TODAY()&gt;H67),"Rückkehr überfällig","Extern in Arbeit"))))</f>
        <v/>
      </c>
      <c r="M67" s="25">
        <f>IF(OR(A67="",I67&lt;&gt;"",H67=""),"",H67-TODAY())</f>
        <v/>
      </c>
      <c r="N67" s="25">
        <f>IF(OR(A67="",I67="",H67=""),"",I67-H67)</f>
        <v/>
      </c>
      <c r="O67" s="23" t="n"/>
    </row>
    <row r="68">
      <c r="A68" s="16" t="n"/>
      <c r="B68" s="16" t="n"/>
      <c r="C68" s="16" t="n"/>
      <c r="D68" s="16" t="n"/>
      <c r="E68" s="17" t="n"/>
      <c r="F68" s="18" t="n"/>
      <c r="G68" s="18" t="n"/>
      <c r="H68" s="18" t="n"/>
      <c r="I68" s="18" t="n"/>
      <c r="J68" s="19">
        <f>IF(H68="","",H68-WEEKDAY(H68,2)+1)</f>
        <v/>
      </c>
      <c r="K68" s="20" t="n"/>
      <c r="L68" s="21">
        <f>IF(A68="","",IF(I68&lt;&gt;"","Zurück",IF(G68="",IF(AND(F68&lt;&gt;"",TODAY()&gt;F68),"Versand überfällig","Geplant"),IF(AND(H68&lt;&gt;"",TODAY()&gt;H68),"Rückkehr überfällig","Extern in Arbeit"))))</f>
        <v/>
      </c>
      <c r="M68" s="22">
        <f>IF(OR(A68="",I68&lt;&gt;"",H68=""),"",H68-TODAY())</f>
        <v/>
      </c>
      <c r="N68" s="22">
        <f>IF(OR(A68="",I68="",H68=""),"",I68-H68)</f>
        <v/>
      </c>
      <c r="O68" s="23" t="n"/>
    </row>
    <row r="69">
      <c r="A69" s="16" t="n"/>
      <c r="B69" s="16" t="n"/>
      <c r="C69" s="16" t="n"/>
      <c r="D69" s="16" t="n"/>
      <c r="E69" s="17" t="n"/>
      <c r="F69" s="18" t="n"/>
      <c r="G69" s="18" t="n"/>
      <c r="H69" s="18" t="n"/>
      <c r="I69" s="18" t="n"/>
      <c r="J69" s="5">
        <f>IF(H69="","",H69-WEEKDAY(H69,2)+1)</f>
        <v/>
      </c>
      <c r="K69" s="20" t="n"/>
      <c r="L69" s="24">
        <f>IF(A69="","",IF(I69&lt;&gt;"","Zurück",IF(G69="",IF(AND(F69&lt;&gt;"",TODAY()&gt;F69),"Versand überfällig","Geplant"),IF(AND(H69&lt;&gt;"",TODAY()&gt;H69),"Rückkehr überfällig","Extern in Arbeit"))))</f>
        <v/>
      </c>
      <c r="M69" s="25">
        <f>IF(OR(A69="",I69&lt;&gt;"",H69=""),"",H69-TODAY())</f>
        <v/>
      </c>
      <c r="N69" s="25">
        <f>IF(OR(A69="",I69="",H69=""),"",I69-H69)</f>
        <v/>
      </c>
      <c r="O69" s="23" t="n"/>
    </row>
    <row r="70">
      <c r="A70" s="16" t="n"/>
      <c r="B70" s="16" t="n"/>
      <c r="C70" s="16" t="n"/>
      <c r="D70" s="16" t="n"/>
      <c r="E70" s="17" t="n"/>
      <c r="F70" s="18" t="n"/>
      <c r="G70" s="18" t="n"/>
      <c r="H70" s="18" t="n"/>
      <c r="I70" s="18" t="n"/>
      <c r="J70" s="19">
        <f>IF(H70="","",H70-WEEKDAY(H70,2)+1)</f>
        <v/>
      </c>
      <c r="K70" s="20" t="n"/>
      <c r="L70" s="21">
        <f>IF(A70="","",IF(I70&lt;&gt;"","Zurück",IF(G70="",IF(AND(F70&lt;&gt;"",TODAY()&gt;F70),"Versand überfällig","Geplant"),IF(AND(H70&lt;&gt;"",TODAY()&gt;H70),"Rückkehr überfällig","Extern in Arbeit"))))</f>
        <v/>
      </c>
      <c r="M70" s="22">
        <f>IF(OR(A70="",I70&lt;&gt;"",H70=""),"",H70-TODAY())</f>
        <v/>
      </c>
      <c r="N70" s="22">
        <f>IF(OR(A70="",I70="",H70=""),"",I70-H70)</f>
        <v/>
      </c>
      <c r="O70" s="23" t="n"/>
    </row>
    <row r="71">
      <c r="A71" s="16" t="n"/>
      <c r="B71" s="16" t="n"/>
      <c r="C71" s="16" t="n"/>
      <c r="D71" s="16" t="n"/>
      <c r="E71" s="17" t="n"/>
      <c r="F71" s="18" t="n"/>
      <c r="G71" s="18" t="n"/>
      <c r="H71" s="18" t="n"/>
      <c r="I71" s="18" t="n"/>
      <c r="J71" s="5">
        <f>IF(H71="","",H71-WEEKDAY(H71,2)+1)</f>
        <v/>
      </c>
      <c r="K71" s="20" t="n"/>
      <c r="L71" s="24">
        <f>IF(A71="","",IF(I71&lt;&gt;"","Zurück",IF(G71="",IF(AND(F71&lt;&gt;"",TODAY()&gt;F71),"Versand überfällig","Geplant"),IF(AND(H71&lt;&gt;"",TODAY()&gt;H71),"Rückkehr überfällig","Extern in Arbeit"))))</f>
        <v/>
      </c>
      <c r="M71" s="25">
        <f>IF(OR(A71="",I71&lt;&gt;"",H71=""),"",H71-TODAY())</f>
        <v/>
      </c>
      <c r="N71" s="25">
        <f>IF(OR(A71="",I71="",H71=""),"",I71-H71)</f>
        <v/>
      </c>
      <c r="O71" s="23" t="n"/>
    </row>
    <row r="72">
      <c r="A72" s="16" t="n"/>
      <c r="B72" s="16" t="n"/>
      <c r="C72" s="16" t="n"/>
      <c r="D72" s="16" t="n"/>
      <c r="E72" s="17" t="n"/>
      <c r="F72" s="18" t="n"/>
      <c r="G72" s="18" t="n"/>
      <c r="H72" s="18" t="n"/>
      <c r="I72" s="18" t="n"/>
      <c r="J72" s="19">
        <f>IF(H72="","",H72-WEEKDAY(H72,2)+1)</f>
        <v/>
      </c>
      <c r="K72" s="20" t="n"/>
      <c r="L72" s="21">
        <f>IF(A72="","",IF(I72&lt;&gt;"","Zurück",IF(G72="",IF(AND(F72&lt;&gt;"",TODAY()&gt;F72),"Versand überfällig","Geplant"),IF(AND(H72&lt;&gt;"",TODAY()&gt;H72),"Rückkehr überfällig","Extern in Arbeit"))))</f>
        <v/>
      </c>
      <c r="M72" s="22">
        <f>IF(OR(A72="",I72&lt;&gt;"",H72=""),"",H72-TODAY())</f>
        <v/>
      </c>
      <c r="N72" s="22">
        <f>IF(OR(A72="",I72="",H72=""),"",I72-H72)</f>
        <v/>
      </c>
      <c r="O72" s="23" t="n"/>
    </row>
    <row r="73">
      <c r="A73" s="16" t="n"/>
      <c r="B73" s="16" t="n"/>
      <c r="C73" s="16" t="n"/>
      <c r="D73" s="16" t="n"/>
      <c r="E73" s="17" t="n"/>
      <c r="F73" s="18" t="n"/>
      <c r="G73" s="18" t="n"/>
      <c r="H73" s="18" t="n"/>
      <c r="I73" s="18" t="n"/>
      <c r="J73" s="5">
        <f>IF(H73="","",H73-WEEKDAY(H73,2)+1)</f>
        <v/>
      </c>
      <c r="K73" s="20" t="n"/>
      <c r="L73" s="24">
        <f>IF(A73="","",IF(I73&lt;&gt;"","Zurück",IF(G73="",IF(AND(F73&lt;&gt;"",TODAY()&gt;F73),"Versand überfällig","Geplant"),IF(AND(H73&lt;&gt;"",TODAY()&gt;H73),"Rückkehr überfällig","Extern in Arbeit"))))</f>
        <v/>
      </c>
      <c r="M73" s="25">
        <f>IF(OR(A73="",I73&lt;&gt;"",H73=""),"",H73-TODAY())</f>
        <v/>
      </c>
      <c r="N73" s="25">
        <f>IF(OR(A73="",I73="",H73=""),"",I73-H73)</f>
        <v/>
      </c>
      <c r="O73" s="23" t="n"/>
    </row>
    <row r="74">
      <c r="A74" s="16" t="n"/>
      <c r="B74" s="16" t="n"/>
      <c r="C74" s="16" t="n"/>
      <c r="D74" s="16" t="n"/>
      <c r="E74" s="17" t="n"/>
      <c r="F74" s="18" t="n"/>
      <c r="G74" s="18" t="n"/>
      <c r="H74" s="18" t="n"/>
      <c r="I74" s="18" t="n"/>
      <c r="J74" s="19">
        <f>IF(H74="","",H74-WEEKDAY(H74,2)+1)</f>
        <v/>
      </c>
      <c r="K74" s="20" t="n"/>
      <c r="L74" s="21">
        <f>IF(A74="","",IF(I74&lt;&gt;"","Zurück",IF(G74="",IF(AND(F74&lt;&gt;"",TODAY()&gt;F74),"Versand überfällig","Geplant"),IF(AND(H74&lt;&gt;"",TODAY()&gt;H74),"Rückkehr überfällig","Extern in Arbeit"))))</f>
        <v/>
      </c>
      <c r="M74" s="22">
        <f>IF(OR(A74="",I74&lt;&gt;"",H74=""),"",H74-TODAY())</f>
        <v/>
      </c>
      <c r="N74" s="22">
        <f>IF(OR(A74="",I74="",H74=""),"",I74-H74)</f>
        <v/>
      </c>
      <c r="O74" s="23" t="n"/>
    </row>
    <row r="75">
      <c r="A75" s="16" t="n"/>
      <c r="B75" s="16" t="n"/>
      <c r="C75" s="16" t="n"/>
      <c r="D75" s="16" t="n"/>
      <c r="E75" s="17" t="n"/>
      <c r="F75" s="18" t="n"/>
      <c r="G75" s="18" t="n"/>
      <c r="H75" s="18" t="n"/>
      <c r="I75" s="18" t="n"/>
      <c r="J75" s="5">
        <f>IF(H75="","",H75-WEEKDAY(H75,2)+1)</f>
        <v/>
      </c>
      <c r="K75" s="20" t="n"/>
      <c r="L75" s="24">
        <f>IF(A75="","",IF(I75&lt;&gt;"","Zurück",IF(G75="",IF(AND(F75&lt;&gt;"",TODAY()&gt;F75),"Versand überfällig","Geplant"),IF(AND(H75&lt;&gt;"",TODAY()&gt;H75),"Rückkehr überfällig","Extern in Arbeit"))))</f>
        <v/>
      </c>
      <c r="M75" s="25">
        <f>IF(OR(A75="",I75&lt;&gt;"",H75=""),"",H75-TODAY())</f>
        <v/>
      </c>
      <c r="N75" s="25">
        <f>IF(OR(A75="",I75="",H75=""),"",I75-H75)</f>
        <v/>
      </c>
      <c r="O75" s="23" t="n"/>
    </row>
    <row r="76">
      <c r="A76" s="16" t="n"/>
      <c r="B76" s="16" t="n"/>
      <c r="C76" s="16" t="n"/>
      <c r="D76" s="16" t="n"/>
      <c r="E76" s="17" t="n"/>
      <c r="F76" s="18" t="n"/>
      <c r="G76" s="18" t="n"/>
      <c r="H76" s="18" t="n"/>
      <c r="I76" s="18" t="n"/>
      <c r="J76" s="19">
        <f>IF(H76="","",H76-WEEKDAY(H76,2)+1)</f>
        <v/>
      </c>
      <c r="K76" s="20" t="n"/>
      <c r="L76" s="21">
        <f>IF(A76="","",IF(I76&lt;&gt;"","Zurück",IF(G76="",IF(AND(F76&lt;&gt;"",TODAY()&gt;F76),"Versand überfällig","Geplant"),IF(AND(H76&lt;&gt;"",TODAY()&gt;H76),"Rückkehr überfällig","Extern in Arbeit"))))</f>
        <v/>
      </c>
      <c r="M76" s="22">
        <f>IF(OR(A76="",I76&lt;&gt;"",H76=""),"",H76-TODAY())</f>
        <v/>
      </c>
      <c r="N76" s="22">
        <f>IF(OR(A76="",I76="",H76=""),"",I76-H76)</f>
        <v/>
      </c>
      <c r="O76" s="23" t="n"/>
    </row>
    <row r="77">
      <c r="A77" s="16" t="n"/>
      <c r="B77" s="16" t="n"/>
      <c r="C77" s="16" t="n"/>
      <c r="D77" s="16" t="n"/>
      <c r="E77" s="17" t="n"/>
      <c r="F77" s="18" t="n"/>
      <c r="G77" s="18" t="n"/>
      <c r="H77" s="18" t="n"/>
      <c r="I77" s="18" t="n"/>
      <c r="J77" s="5">
        <f>IF(H77="","",H77-WEEKDAY(H77,2)+1)</f>
        <v/>
      </c>
      <c r="K77" s="20" t="n"/>
      <c r="L77" s="24">
        <f>IF(A77="","",IF(I77&lt;&gt;"","Zurück",IF(G77="",IF(AND(F77&lt;&gt;"",TODAY()&gt;F77),"Versand überfällig","Geplant"),IF(AND(H77&lt;&gt;"",TODAY()&gt;H77),"Rückkehr überfällig","Extern in Arbeit"))))</f>
        <v/>
      </c>
      <c r="M77" s="25">
        <f>IF(OR(A77="",I77&lt;&gt;"",H77=""),"",H77-TODAY())</f>
        <v/>
      </c>
      <c r="N77" s="25">
        <f>IF(OR(A77="",I77="",H77=""),"",I77-H77)</f>
        <v/>
      </c>
      <c r="O77" s="23" t="n"/>
    </row>
    <row r="78">
      <c r="A78" s="16" t="n"/>
      <c r="B78" s="16" t="n"/>
      <c r="C78" s="16" t="n"/>
      <c r="D78" s="16" t="n"/>
      <c r="E78" s="17" t="n"/>
      <c r="F78" s="18" t="n"/>
      <c r="G78" s="18" t="n"/>
      <c r="H78" s="18" t="n"/>
      <c r="I78" s="18" t="n"/>
      <c r="J78" s="19">
        <f>IF(H78="","",H78-WEEKDAY(H78,2)+1)</f>
        <v/>
      </c>
      <c r="K78" s="20" t="n"/>
      <c r="L78" s="21">
        <f>IF(A78="","",IF(I78&lt;&gt;"","Zurück",IF(G78="",IF(AND(F78&lt;&gt;"",TODAY()&gt;F78),"Versand überfällig","Geplant"),IF(AND(H78&lt;&gt;"",TODAY()&gt;H78),"Rückkehr überfällig","Extern in Arbeit"))))</f>
        <v/>
      </c>
      <c r="M78" s="22">
        <f>IF(OR(A78="",I78&lt;&gt;"",H78=""),"",H78-TODAY())</f>
        <v/>
      </c>
      <c r="N78" s="22">
        <f>IF(OR(A78="",I78="",H78=""),"",I78-H78)</f>
        <v/>
      </c>
      <c r="O78" s="23" t="n"/>
    </row>
    <row r="79">
      <c r="A79" s="16" t="n"/>
      <c r="B79" s="16" t="n"/>
      <c r="C79" s="16" t="n"/>
      <c r="D79" s="16" t="n"/>
      <c r="E79" s="17" t="n"/>
      <c r="F79" s="18" t="n"/>
      <c r="G79" s="18" t="n"/>
      <c r="H79" s="18" t="n"/>
      <c r="I79" s="18" t="n"/>
      <c r="J79" s="5">
        <f>IF(H79="","",H79-WEEKDAY(H79,2)+1)</f>
        <v/>
      </c>
      <c r="K79" s="20" t="n"/>
      <c r="L79" s="24">
        <f>IF(A79="","",IF(I79&lt;&gt;"","Zurück",IF(G79="",IF(AND(F79&lt;&gt;"",TODAY()&gt;F79),"Versand überfällig","Geplant"),IF(AND(H79&lt;&gt;"",TODAY()&gt;H79),"Rückkehr überfällig","Extern in Arbeit"))))</f>
        <v/>
      </c>
      <c r="M79" s="25">
        <f>IF(OR(A79="",I79&lt;&gt;"",H79=""),"",H79-TODAY())</f>
        <v/>
      </c>
      <c r="N79" s="25">
        <f>IF(OR(A79="",I79="",H79=""),"",I79-H79)</f>
        <v/>
      </c>
      <c r="O79" s="23" t="n"/>
    </row>
    <row r="80">
      <c r="A80" s="16" t="n"/>
      <c r="B80" s="16" t="n"/>
      <c r="C80" s="16" t="n"/>
      <c r="D80" s="16" t="n"/>
      <c r="E80" s="17" t="n"/>
      <c r="F80" s="18" t="n"/>
      <c r="G80" s="18" t="n"/>
      <c r="H80" s="18" t="n"/>
      <c r="I80" s="18" t="n"/>
      <c r="J80" s="19">
        <f>IF(H80="","",H80-WEEKDAY(H80,2)+1)</f>
        <v/>
      </c>
      <c r="K80" s="20" t="n"/>
      <c r="L80" s="21">
        <f>IF(A80="","",IF(I80&lt;&gt;"","Zurück",IF(G80="",IF(AND(F80&lt;&gt;"",TODAY()&gt;F80),"Versand überfällig","Geplant"),IF(AND(H80&lt;&gt;"",TODAY()&gt;H80),"Rückkehr überfällig","Extern in Arbeit"))))</f>
        <v/>
      </c>
      <c r="M80" s="22">
        <f>IF(OR(A80="",I80&lt;&gt;"",H80=""),"",H80-TODAY())</f>
        <v/>
      </c>
      <c r="N80" s="22">
        <f>IF(OR(A80="",I80="",H80=""),"",I80-H80)</f>
        <v/>
      </c>
      <c r="O80" s="23" t="n"/>
    </row>
    <row r="81">
      <c r="A81" s="16" t="n"/>
      <c r="B81" s="16" t="n"/>
      <c r="C81" s="16" t="n"/>
      <c r="D81" s="16" t="n"/>
      <c r="E81" s="17" t="n"/>
      <c r="F81" s="18" t="n"/>
      <c r="G81" s="18" t="n"/>
      <c r="H81" s="18" t="n"/>
      <c r="I81" s="18" t="n"/>
      <c r="J81" s="5">
        <f>IF(H81="","",H81-WEEKDAY(H81,2)+1)</f>
        <v/>
      </c>
      <c r="K81" s="20" t="n"/>
      <c r="L81" s="24">
        <f>IF(A81="","",IF(I81&lt;&gt;"","Zurück",IF(G81="",IF(AND(F81&lt;&gt;"",TODAY()&gt;F81),"Versand überfällig","Geplant"),IF(AND(H81&lt;&gt;"",TODAY()&gt;H81),"Rückkehr überfällig","Extern in Arbeit"))))</f>
        <v/>
      </c>
      <c r="M81" s="25">
        <f>IF(OR(A81="",I81&lt;&gt;"",H81=""),"",H81-TODAY())</f>
        <v/>
      </c>
      <c r="N81" s="25">
        <f>IF(OR(A81="",I81="",H81=""),"",I81-H81)</f>
        <v/>
      </c>
      <c r="O81" s="23" t="n"/>
    </row>
    <row r="82">
      <c r="A82" s="16" t="n"/>
      <c r="B82" s="16" t="n"/>
      <c r="C82" s="16" t="n"/>
      <c r="D82" s="16" t="n"/>
      <c r="E82" s="17" t="n"/>
      <c r="F82" s="18" t="n"/>
      <c r="G82" s="18" t="n"/>
      <c r="H82" s="18" t="n"/>
      <c r="I82" s="18" t="n"/>
      <c r="J82" s="19">
        <f>IF(H82="","",H82-WEEKDAY(H82,2)+1)</f>
        <v/>
      </c>
      <c r="K82" s="20" t="n"/>
      <c r="L82" s="21">
        <f>IF(A82="","",IF(I82&lt;&gt;"","Zurück",IF(G82="",IF(AND(F82&lt;&gt;"",TODAY()&gt;F82),"Versand überfällig","Geplant"),IF(AND(H82&lt;&gt;"",TODAY()&gt;H82),"Rückkehr überfällig","Extern in Arbeit"))))</f>
        <v/>
      </c>
      <c r="M82" s="22">
        <f>IF(OR(A82="",I82&lt;&gt;"",H82=""),"",H82-TODAY())</f>
        <v/>
      </c>
      <c r="N82" s="22">
        <f>IF(OR(A82="",I82="",H82=""),"",I82-H82)</f>
        <v/>
      </c>
      <c r="O82" s="23" t="n"/>
    </row>
    <row r="83">
      <c r="A83" s="16" t="n"/>
      <c r="B83" s="16" t="n"/>
      <c r="C83" s="16" t="n"/>
      <c r="D83" s="16" t="n"/>
      <c r="E83" s="17" t="n"/>
      <c r="F83" s="18" t="n"/>
      <c r="G83" s="18" t="n"/>
      <c r="H83" s="18" t="n"/>
      <c r="I83" s="18" t="n"/>
      <c r="J83" s="5">
        <f>IF(H83="","",H83-WEEKDAY(H83,2)+1)</f>
        <v/>
      </c>
      <c r="K83" s="20" t="n"/>
      <c r="L83" s="24">
        <f>IF(A83="","",IF(I83&lt;&gt;"","Zurück",IF(G83="",IF(AND(F83&lt;&gt;"",TODAY()&gt;F83),"Versand überfällig","Geplant"),IF(AND(H83&lt;&gt;"",TODAY()&gt;H83),"Rückkehr überfällig","Extern in Arbeit"))))</f>
        <v/>
      </c>
      <c r="M83" s="25">
        <f>IF(OR(A83="",I83&lt;&gt;"",H83=""),"",H83-TODAY())</f>
        <v/>
      </c>
      <c r="N83" s="25">
        <f>IF(OR(A83="",I83="",H83=""),"",I83-H83)</f>
        <v/>
      </c>
      <c r="O83" s="23" t="n"/>
    </row>
    <row r="84">
      <c r="A84" s="16" t="n"/>
      <c r="B84" s="16" t="n"/>
      <c r="C84" s="16" t="n"/>
      <c r="D84" s="16" t="n"/>
      <c r="E84" s="17" t="n"/>
      <c r="F84" s="18" t="n"/>
      <c r="G84" s="18" t="n"/>
      <c r="H84" s="18" t="n"/>
      <c r="I84" s="18" t="n"/>
      <c r="J84" s="19">
        <f>IF(H84="","",H84-WEEKDAY(H84,2)+1)</f>
        <v/>
      </c>
      <c r="K84" s="20" t="n"/>
      <c r="L84" s="21">
        <f>IF(A84="","",IF(I84&lt;&gt;"","Zurück",IF(G84="",IF(AND(F84&lt;&gt;"",TODAY()&gt;F84),"Versand überfällig","Geplant"),IF(AND(H84&lt;&gt;"",TODAY()&gt;H84),"Rückkehr überfällig","Extern in Arbeit"))))</f>
        <v/>
      </c>
      <c r="M84" s="22">
        <f>IF(OR(A84="",I84&lt;&gt;"",H84=""),"",H84-TODAY())</f>
        <v/>
      </c>
      <c r="N84" s="22">
        <f>IF(OR(A84="",I84="",H84=""),"",I84-H84)</f>
        <v/>
      </c>
      <c r="O84" s="23" t="n"/>
    </row>
    <row r="85">
      <c r="A85" s="16" t="n"/>
      <c r="B85" s="16" t="n"/>
      <c r="C85" s="16" t="n"/>
      <c r="D85" s="16" t="n"/>
      <c r="E85" s="17" t="n"/>
      <c r="F85" s="18" t="n"/>
      <c r="G85" s="18" t="n"/>
      <c r="H85" s="18" t="n"/>
      <c r="I85" s="18" t="n"/>
      <c r="J85" s="5">
        <f>IF(H85="","",H85-WEEKDAY(H85,2)+1)</f>
        <v/>
      </c>
      <c r="K85" s="20" t="n"/>
      <c r="L85" s="24">
        <f>IF(A85="","",IF(I85&lt;&gt;"","Zurück",IF(G85="",IF(AND(F85&lt;&gt;"",TODAY()&gt;F85),"Versand überfällig","Geplant"),IF(AND(H85&lt;&gt;"",TODAY()&gt;H85),"Rückkehr überfällig","Extern in Arbeit"))))</f>
        <v/>
      </c>
      <c r="M85" s="25">
        <f>IF(OR(A85="",I85&lt;&gt;"",H85=""),"",H85-TODAY())</f>
        <v/>
      </c>
      <c r="N85" s="25">
        <f>IF(OR(A85="",I85="",H85=""),"",I85-H85)</f>
        <v/>
      </c>
      <c r="O85" s="23" t="n"/>
    </row>
    <row r="86">
      <c r="A86" s="16" t="n"/>
      <c r="B86" s="16" t="n"/>
      <c r="C86" s="16" t="n"/>
      <c r="D86" s="16" t="n"/>
      <c r="E86" s="17" t="n"/>
      <c r="F86" s="18" t="n"/>
      <c r="G86" s="18" t="n"/>
      <c r="H86" s="18" t="n"/>
      <c r="I86" s="18" t="n"/>
      <c r="J86" s="19">
        <f>IF(H86="","",H86-WEEKDAY(H86,2)+1)</f>
        <v/>
      </c>
      <c r="K86" s="20" t="n"/>
      <c r="L86" s="21">
        <f>IF(A86="","",IF(I86&lt;&gt;"","Zurück",IF(G86="",IF(AND(F86&lt;&gt;"",TODAY()&gt;F86),"Versand überfällig","Geplant"),IF(AND(H86&lt;&gt;"",TODAY()&gt;H86),"Rückkehr überfällig","Extern in Arbeit"))))</f>
        <v/>
      </c>
      <c r="M86" s="22">
        <f>IF(OR(A86="",I86&lt;&gt;"",H86=""),"",H86-TODAY())</f>
        <v/>
      </c>
      <c r="N86" s="22">
        <f>IF(OR(A86="",I86="",H86=""),"",I86-H86)</f>
        <v/>
      </c>
      <c r="O86" s="23" t="n"/>
    </row>
    <row r="87">
      <c r="A87" s="16" t="n"/>
      <c r="B87" s="16" t="n"/>
      <c r="C87" s="16" t="n"/>
      <c r="D87" s="16" t="n"/>
      <c r="E87" s="17" t="n"/>
      <c r="F87" s="18" t="n"/>
      <c r="G87" s="18" t="n"/>
      <c r="H87" s="18" t="n"/>
      <c r="I87" s="18" t="n"/>
      <c r="J87" s="5">
        <f>IF(H87="","",H87-WEEKDAY(H87,2)+1)</f>
        <v/>
      </c>
      <c r="K87" s="20" t="n"/>
      <c r="L87" s="24">
        <f>IF(A87="","",IF(I87&lt;&gt;"","Zurück",IF(G87="",IF(AND(F87&lt;&gt;"",TODAY()&gt;F87),"Versand überfällig","Geplant"),IF(AND(H87&lt;&gt;"",TODAY()&gt;H87),"Rückkehr überfällig","Extern in Arbeit"))))</f>
        <v/>
      </c>
      <c r="M87" s="25">
        <f>IF(OR(A87="",I87&lt;&gt;"",H87=""),"",H87-TODAY())</f>
        <v/>
      </c>
      <c r="N87" s="25">
        <f>IF(OR(A87="",I87="",H87=""),"",I87-H87)</f>
        <v/>
      </c>
      <c r="O87" s="23" t="n"/>
    </row>
    <row r="88">
      <c r="A88" s="16" t="n"/>
      <c r="B88" s="16" t="n"/>
      <c r="C88" s="16" t="n"/>
      <c r="D88" s="16" t="n"/>
      <c r="E88" s="17" t="n"/>
      <c r="F88" s="18" t="n"/>
      <c r="G88" s="18" t="n"/>
      <c r="H88" s="18" t="n"/>
      <c r="I88" s="18" t="n"/>
      <c r="J88" s="19">
        <f>IF(H88="","",H88-WEEKDAY(H88,2)+1)</f>
        <v/>
      </c>
      <c r="K88" s="20" t="n"/>
      <c r="L88" s="21">
        <f>IF(A88="","",IF(I88&lt;&gt;"","Zurück",IF(G88="",IF(AND(F88&lt;&gt;"",TODAY()&gt;F88),"Versand überfällig","Geplant"),IF(AND(H88&lt;&gt;"",TODAY()&gt;H88),"Rückkehr überfällig","Extern in Arbeit"))))</f>
        <v/>
      </c>
      <c r="M88" s="22">
        <f>IF(OR(A88="",I88&lt;&gt;"",H88=""),"",H88-TODAY())</f>
        <v/>
      </c>
      <c r="N88" s="22">
        <f>IF(OR(A88="",I88="",H88=""),"",I88-H88)</f>
        <v/>
      </c>
      <c r="O88" s="23" t="n"/>
    </row>
    <row r="89">
      <c r="A89" s="16" t="n"/>
      <c r="B89" s="16" t="n"/>
      <c r="C89" s="16" t="n"/>
      <c r="D89" s="16" t="n"/>
      <c r="E89" s="17" t="n"/>
      <c r="F89" s="18" t="n"/>
      <c r="G89" s="18" t="n"/>
      <c r="H89" s="18" t="n"/>
      <c r="I89" s="18" t="n"/>
      <c r="J89" s="5">
        <f>IF(H89="","",H89-WEEKDAY(H89,2)+1)</f>
        <v/>
      </c>
      <c r="K89" s="20" t="n"/>
      <c r="L89" s="24">
        <f>IF(A89="","",IF(I89&lt;&gt;"","Zurück",IF(G89="",IF(AND(F89&lt;&gt;"",TODAY()&gt;F89),"Versand überfällig","Geplant"),IF(AND(H89&lt;&gt;"",TODAY()&gt;H89),"Rückkehr überfällig","Extern in Arbeit"))))</f>
        <v/>
      </c>
      <c r="M89" s="25">
        <f>IF(OR(A89="",I89&lt;&gt;"",H89=""),"",H89-TODAY())</f>
        <v/>
      </c>
      <c r="N89" s="25">
        <f>IF(OR(A89="",I89="",H89=""),"",I89-H89)</f>
        <v/>
      </c>
      <c r="O89" s="23" t="n"/>
    </row>
    <row r="90">
      <c r="A90" s="16" t="n"/>
      <c r="B90" s="16" t="n"/>
      <c r="C90" s="16" t="n"/>
      <c r="D90" s="16" t="n"/>
      <c r="E90" s="17" t="n"/>
      <c r="F90" s="18" t="n"/>
      <c r="G90" s="18" t="n"/>
      <c r="H90" s="18" t="n"/>
      <c r="I90" s="18" t="n"/>
      <c r="J90" s="19">
        <f>IF(H90="","",H90-WEEKDAY(H90,2)+1)</f>
        <v/>
      </c>
      <c r="K90" s="20" t="n"/>
      <c r="L90" s="21">
        <f>IF(A90="","",IF(I90&lt;&gt;"","Zurück",IF(G90="",IF(AND(F90&lt;&gt;"",TODAY()&gt;F90),"Versand überfällig","Geplant"),IF(AND(H90&lt;&gt;"",TODAY()&gt;H90),"Rückkehr überfällig","Extern in Arbeit"))))</f>
        <v/>
      </c>
      <c r="M90" s="22">
        <f>IF(OR(A90="",I90&lt;&gt;"",H90=""),"",H90-TODAY())</f>
        <v/>
      </c>
      <c r="N90" s="22">
        <f>IF(OR(A90="",I90="",H90=""),"",I90-H90)</f>
        <v/>
      </c>
      <c r="O90" s="23" t="n"/>
    </row>
    <row r="91">
      <c r="A91" s="16" t="n"/>
      <c r="B91" s="16" t="n"/>
      <c r="C91" s="16" t="n"/>
      <c r="D91" s="16" t="n"/>
      <c r="E91" s="17" t="n"/>
      <c r="F91" s="18" t="n"/>
      <c r="G91" s="18" t="n"/>
      <c r="H91" s="18" t="n"/>
      <c r="I91" s="18" t="n"/>
      <c r="J91" s="5">
        <f>IF(H91="","",H91-WEEKDAY(H91,2)+1)</f>
        <v/>
      </c>
      <c r="K91" s="20" t="n"/>
      <c r="L91" s="24">
        <f>IF(A91="","",IF(I91&lt;&gt;"","Zurück",IF(G91="",IF(AND(F91&lt;&gt;"",TODAY()&gt;F91),"Versand überfällig","Geplant"),IF(AND(H91&lt;&gt;"",TODAY()&gt;H91),"Rückkehr überfällig","Extern in Arbeit"))))</f>
        <v/>
      </c>
      <c r="M91" s="25">
        <f>IF(OR(A91="",I91&lt;&gt;"",H91=""),"",H91-TODAY())</f>
        <v/>
      </c>
      <c r="N91" s="25">
        <f>IF(OR(A91="",I91="",H91=""),"",I91-H91)</f>
        <v/>
      </c>
      <c r="O91" s="23" t="n"/>
    </row>
    <row r="92">
      <c r="A92" s="16" t="n"/>
      <c r="B92" s="16" t="n"/>
      <c r="C92" s="16" t="n"/>
      <c r="D92" s="16" t="n"/>
      <c r="E92" s="17" t="n"/>
      <c r="F92" s="18" t="n"/>
      <c r="G92" s="18" t="n"/>
      <c r="H92" s="18" t="n"/>
      <c r="I92" s="18" t="n"/>
      <c r="J92" s="19">
        <f>IF(H92="","",H92-WEEKDAY(H92,2)+1)</f>
        <v/>
      </c>
      <c r="K92" s="20" t="n"/>
      <c r="L92" s="21">
        <f>IF(A92="","",IF(I92&lt;&gt;"","Zurück",IF(G92="",IF(AND(F92&lt;&gt;"",TODAY()&gt;F92),"Versand überfällig","Geplant"),IF(AND(H92&lt;&gt;"",TODAY()&gt;H92),"Rückkehr überfällig","Extern in Arbeit"))))</f>
        <v/>
      </c>
      <c r="M92" s="22">
        <f>IF(OR(A92="",I92&lt;&gt;"",H92=""),"",H92-TODAY())</f>
        <v/>
      </c>
      <c r="N92" s="22">
        <f>IF(OR(A92="",I92="",H92=""),"",I92-H92)</f>
        <v/>
      </c>
      <c r="O92" s="23" t="n"/>
    </row>
    <row r="93">
      <c r="A93" s="16" t="n"/>
      <c r="B93" s="16" t="n"/>
      <c r="C93" s="16" t="n"/>
      <c r="D93" s="16" t="n"/>
      <c r="E93" s="17" t="n"/>
      <c r="F93" s="18" t="n"/>
      <c r="G93" s="18" t="n"/>
      <c r="H93" s="18" t="n"/>
      <c r="I93" s="18" t="n"/>
      <c r="J93" s="5">
        <f>IF(H93="","",H93-WEEKDAY(H93,2)+1)</f>
        <v/>
      </c>
      <c r="K93" s="20" t="n"/>
      <c r="L93" s="24">
        <f>IF(A93="","",IF(I93&lt;&gt;"","Zurück",IF(G93="",IF(AND(F93&lt;&gt;"",TODAY()&gt;F93),"Versand überfällig","Geplant"),IF(AND(H93&lt;&gt;"",TODAY()&gt;H93),"Rückkehr überfällig","Extern in Arbeit"))))</f>
        <v/>
      </c>
      <c r="M93" s="25">
        <f>IF(OR(A93="",I93&lt;&gt;"",H93=""),"",H93-TODAY())</f>
        <v/>
      </c>
      <c r="N93" s="25">
        <f>IF(OR(A93="",I93="",H93=""),"",I93-H93)</f>
        <v/>
      </c>
      <c r="O93" s="23" t="n"/>
    </row>
    <row r="94">
      <c r="A94" s="16" t="n"/>
      <c r="B94" s="16" t="n"/>
      <c r="C94" s="16" t="n"/>
      <c r="D94" s="16" t="n"/>
      <c r="E94" s="17" t="n"/>
      <c r="F94" s="18" t="n"/>
      <c r="G94" s="18" t="n"/>
      <c r="H94" s="18" t="n"/>
      <c r="I94" s="18" t="n"/>
      <c r="J94" s="19">
        <f>IF(H94="","",H94-WEEKDAY(H94,2)+1)</f>
        <v/>
      </c>
      <c r="K94" s="20" t="n"/>
      <c r="L94" s="21">
        <f>IF(A94="","",IF(I94&lt;&gt;"","Zurück",IF(G94="",IF(AND(F94&lt;&gt;"",TODAY()&gt;F94),"Versand überfällig","Geplant"),IF(AND(H94&lt;&gt;"",TODAY()&gt;H94),"Rückkehr überfällig","Extern in Arbeit"))))</f>
        <v/>
      </c>
      <c r="M94" s="22">
        <f>IF(OR(A94="",I94&lt;&gt;"",H94=""),"",H94-TODAY())</f>
        <v/>
      </c>
      <c r="N94" s="22">
        <f>IF(OR(A94="",I94="",H94=""),"",I94-H94)</f>
        <v/>
      </c>
      <c r="O94" s="23" t="n"/>
    </row>
    <row r="95">
      <c r="A95" s="16" t="n"/>
      <c r="B95" s="16" t="n"/>
      <c r="C95" s="16" t="n"/>
      <c r="D95" s="16" t="n"/>
      <c r="E95" s="17" t="n"/>
      <c r="F95" s="18" t="n"/>
      <c r="G95" s="18" t="n"/>
      <c r="H95" s="18" t="n"/>
      <c r="I95" s="18" t="n"/>
      <c r="J95" s="5">
        <f>IF(H95="","",H95-WEEKDAY(H95,2)+1)</f>
        <v/>
      </c>
      <c r="K95" s="20" t="n"/>
      <c r="L95" s="24">
        <f>IF(A95="","",IF(I95&lt;&gt;"","Zurück",IF(G95="",IF(AND(F95&lt;&gt;"",TODAY()&gt;F95),"Versand überfällig","Geplant"),IF(AND(H95&lt;&gt;"",TODAY()&gt;H95),"Rückkehr überfällig","Extern in Arbeit"))))</f>
        <v/>
      </c>
      <c r="M95" s="25">
        <f>IF(OR(A95="",I95&lt;&gt;"",H95=""),"",H95-TODAY())</f>
        <v/>
      </c>
      <c r="N95" s="25">
        <f>IF(OR(A95="",I95="",H95=""),"",I95-H95)</f>
        <v/>
      </c>
      <c r="O95" s="23" t="n"/>
    </row>
    <row r="96">
      <c r="A96" s="16" t="n"/>
      <c r="B96" s="16" t="n"/>
      <c r="C96" s="16" t="n"/>
      <c r="D96" s="16" t="n"/>
      <c r="E96" s="17" t="n"/>
      <c r="F96" s="18" t="n"/>
      <c r="G96" s="18" t="n"/>
      <c r="H96" s="18" t="n"/>
      <c r="I96" s="18" t="n"/>
      <c r="J96" s="19">
        <f>IF(H96="","",H96-WEEKDAY(H96,2)+1)</f>
        <v/>
      </c>
      <c r="K96" s="20" t="n"/>
      <c r="L96" s="21">
        <f>IF(A96="","",IF(I96&lt;&gt;"","Zurück",IF(G96="",IF(AND(F96&lt;&gt;"",TODAY()&gt;F96),"Versand überfällig","Geplant"),IF(AND(H96&lt;&gt;"",TODAY()&gt;H96),"Rückkehr überfällig","Extern in Arbeit"))))</f>
        <v/>
      </c>
      <c r="M96" s="22">
        <f>IF(OR(A96="",I96&lt;&gt;"",H96=""),"",H96-TODAY())</f>
        <v/>
      </c>
      <c r="N96" s="22">
        <f>IF(OR(A96="",I96="",H96=""),"",I96-H96)</f>
        <v/>
      </c>
      <c r="O96" s="23" t="n"/>
    </row>
    <row r="97">
      <c r="A97" s="16" t="n"/>
      <c r="B97" s="16" t="n"/>
      <c r="C97" s="16" t="n"/>
      <c r="D97" s="16" t="n"/>
      <c r="E97" s="17" t="n"/>
      <c r="F97" s="18" t="n"/>
      <c r="G97" s="18" t="n"/>
      <c r="H97" s="18" t="n"/>
      <c r="I97" s="18" t="n"/>
      <c r="J97" s="5">
        <f>IF(H97="","",H97-WEEKDAY(H97,2)+1)</f>
        <v/>
      </c>
      <c r="K97" s="20" t="n"/>
      <c r="L97" s="24">
        <f>IF(A97="","",IF(I97&lt;&gt;"","Zurück",IF(G97="",IF(AND(F97&lt;&gt;"",TODAY()&gt;F97),"Versand überfällig","Geplant"),IF(AND(H97&lt;&gt;"",TODAY()&gt;H97),"Rückkehr überfällig","Extern in Arbeit"))))</f>
        <v/>
      </c>
      <c r="M97" s="25">
        <f>IF(OR(A97="",I97&lt;&gt;"",H97=""),"",H97-TODAY())</f>
        <v/>
      </c>
      <c r="N97" s="25">
        <f>IF(OR(A97="",I97="",H97=""),"",I97-H97)</f>
        <v/>
      </c>
      <c r="O97" s="23" t="n"/>
    </row>
    <row r="98">
      <c r="A98" s="16" t="n"/>
      <c r="B98" s="16" t="n"/>
      <c r="C98" s="16" t="n"/>
      <c r="D98" s="16" t="n"/>
      <c r="E98" s="17" t="n"/>
      <c r="F98" s="18" t="n"/>
      <c r="G98" s="18" t="n"/>
      <c r="H98" s="18" t="n"/>
      <c r="I98" s="18" t="n"/>
      <c r="J98" s="19">
        <f>IF(H98="","",H98-WEEKDAY(H98,2)+1)</f>
        <v/>
      </c>
      <c r="K98" s="20" t="n"/>
      <c r="L98" s="21">
        <f>IF(A98="","",IF(I98&lt;&gt;"","Zurück",IF(G98="",IF(AND(F98&lt;&gt;"",TODAY()&gt;F98),"Versand überfällig","Geplant"),IF(AND(H98&lt;&gt;"",TODAY()&gt;H98),"Rückkehr überfällig","Extern in Arbeit"))))</f>
        <v/>
      </c>
      <c r="M98" s="22">
        <f>IF(OR(A98="",I98&lt;&gt;"",H98=""),"",H98-TODAY())</f>
        <v/>
      </c>
      <c r="N98" s="22">
        <f>IF(OR(A98="",I98="",H98=""),"",I98-H98)</f>
        <v/>
      </c>
      <c r="O98" s="23" t="n"/>
    </row>
    <row r="99">
      <c r="A99" s="16" t="n"/>
      <c r="B99" s="16" t="n"/>
      <c r="C99" s="16" t="n"/>
      <c r="D99" s="16" t="n"/>
      <c r="E99" s="17" t="n"/>
      <c r="F99" s="18" t="n"/>
      <c r="G99" s="18" t="n"/>
      <c r="H99" s="18" t="n"/>
      <c r="I99" s="18" t="n"/>
      <c r="J99" s="5">
        <f>IF(H99="","",H99-WEEKDAY(H99,2)+1)</f>
        <v/>
      </c>
      <c r="K99" s="20" t="n"/>
      <c r="L99" s="24">
        <f>IF(A99="","",IF(I99&lt;&gt;"","Zurück",IF(G99="",IF(AND(F99&lt;&gt;"",TODAY()&gt;F99),"Versand überfällig","Geplant"),IF(AND(H99&lt;&gt;"",TODAY()&gt;H99),"Rückkehr überfällig","Extern in Arbeit"))))</f>
        <v/>
      </c>
      <c r="M99" s="25">
        <f>IF(OR(A99="",I99&lt;&gt;"",H99=""),"",H99-TODAY())</f>
        <v/>
      </c>
      <c r="N99" s="25">
        <f>IF(OR(A99="",I99="",H99=""),"",I99-H99)</f>
        <v/>
      </c>
      <c r="O99" s="23" t="n"/>
    </row>
    <row r="100">
      <c r="A100" s="16" t="n"/>
      <c r="B100" s="16" t="n"/>
      <c r="C100" s="16" t="n"/>
      <c r="D100" s="16" t="n"/>
      <c r="E100" s="17" t="n"/>
      <c r="F100" s="18" t="n"/>
      <c r="G100" s="18" t="n"/>
      <c r="H100" s="18" t="n"/>
      <c r="I100" s="18" t="n"/>
      <c r="J100" s="19">
        <f>IF(H100="","",H100-WEEKDAY(H100,2)+1)</f>
        <v/>
      </c>
      <c r="K100" s="20" t="n"/>
      <c r="L100" s="21">
        <f>IF(A100="","",IF(I100&lt;&gt;"","Zurück",IF(G100="",IF(AND(F100&lt;&gt;"",TODAY()&gt;F100),"Versand überfällig","Geplant"),IF(AND(H100&lt;&gt;"",TODAY()&gt;H100),"Rückkehr überfällig","Extern in Arbeit"))))</f>
        <v/>
      </c>
      <c r="M100" s="22">
        <f>IF(OR(A100="",I100&lt;&gt;"",H100=""),"",H100-TODAY())</f>
        <v/>
      </c>
      <c r="N100" s="22">
        <f>IF(OR(A100="",I100="",H100=""),"",I100-H100)</f>
        <v/>
      </c>
      <c r="O100" s="23" t="n"/>
    </row>
    <row r="101">
      <c r="A101" s="16" t="n"/>
      <c r="B101" s="16" t="n"/>
      <c r="C101" s="16" t="n"/>
      <c r="D101" s="16" t="n"/>
      <c r="E101" s="17" t="n"/>
      <c r="F101" s="18" t="n"/>
      <c r="G101" s="18" t="n"/>
      <c r="H101" s="18" t="n"/>
      <c r="I101" s="18" t="n"/>
      <c r="J101" s="5">
        <f>IF(H101="","",H101-WEEKDAY(H101,2)+1)</f>
        <v/>
      </c>
      <c r="K101" s="20" t="n"/>
      <c r="L101" s="24">
        <f>IF(A101="","",IF(I101&lt;&gt;"","Zurück",IF(G101="",IF(AND(F101&lt;&gt;"",TODAY()&gt;F101),"Versand überfällig","Geplant"),IF(AND(H101&lt;&gt;"",TODAY()&gt;H101),"Rückkehr überfällig","Extern in Arbeit"))))</f>
        <v/>
      </c>
      <c r="M101" s="25">
        <f>IF(OR(A101="",I101&lt;&gt;"",H101=""),"",H101-TODAY())</f>
        <v/>
      </c>
      <c r="N101" s="25">
        <f>IF(OR(A101="",I101="",H101=""),"",I101-H101)</f>
        <v/>
      </c>
      <c r="O101" s="23" t="n"/>
    </row>
    <row r="102">
      <c r="A102" s="16" t="n"/>
      <c r="B102" s="16" t="n"/>
      <c r="C102" s="16" t="n"/>
      <c r="D102" s="16" t="n"/>
      <c r="E102" s="17" t="n"/>
      <c r="F102" s="18" t="n"/>
      <c r="G102" s="18" t="n"/>
      <c r="H102" s="18" t="n"/>
      <c r="I102" s="18" t="n"/>
      <c r="J102" s="19">
        <f>IF(H102="","",H102-WEEKDAY(H102,2)+1)</f>
        <v/>
      </c>
      <c r="K102" s="20" t="n"/>
      <c r="L102" s="21">
        <f>IF(A102="","",IF(I102&lt;&gt;"","Zurück",IF(G102="",IF(AND(F102&lt;&gt;"",TODAY()&gt;F102),"Versand überfällig","Geplant"),IF(AND(H102&lt;&gt;"",TODAY()&gt;H102),"Rückkehr überfällig","Extern in Arbeit"))))</f>
        <v/>
      </c>
      <c r="M102" s="22">
        <f>IF(OR(A102="",I102&lt;&gt;"",H102=""),"",H102-TODAY())</f>
        <v/>
      </c>
      <c r="N102" s="22">
        <f>IF(OR(A102="",I102="",H102=""),"",I102-H102)</f>
        <v/>
      </c>
      <c r="O102" s="23" t="n"/>
    </row>
    <row r="103">
      <c r="A103" s="16" t="n"/>
      <c r="B103" s="16" t="n"/>
      <c r="C103" s="16" t="n"/>
      <c r="D103" s="16" t="n"/>
      <c r="E103" s="17" t="n"/>
      <c r="F103" s="18" t="n"/>
      <c r="G103" s="18" t="n"/>
      <c r="H103" s="18" t="n"/>
      <c r="I103" s="18" t="n"/>
      <c r="J103" s="5">
        <f>IF(H103="","",H103-WEEKDAY(H103,2)+1)</f>
        <v/>
      </c>
      <c r="K103" s="20" t="n"/>
      <c r="L103" s="24">
        <f>IF(A103="","",IF(I103&lt;&gt;"","Zurück",IF(G103="",IF(AND(F103&lt;&gt;"",TODAY()&gt;F103),"Versand überfällig","Geplant"),IF(AND(H103&lt;&gt;"",TODAY()&gt;H103),"Rückkehr überfällig","Extern in Arbeit"))))</f>
        <v/>
      </c>
      <c r="M103" s="25">
        <f>IF(OR(A103="",I103&lt;&gt;"",H103=""),"",H103-TODAY())</f>
        <v/>
      </c>
      <c r="N103" s="25">
        <f>IF(OR(A103="",I103="",H103=""),"",I103-H103)</f>
        <v/>
      </c>
      <c r="O103" s="23" t="n"/>
    </row>
    <row r="104">
      <c r="A104" s="16" t="n"/>
      <c r="B104" s="16" t="n"/>
      <c r="C104" s="16" t="n"/>
      <c r="D104" s="16" t="n"/>
      <c r="E104" s="17" t="n"/>
      <c r="F104" s="18" t="n"/>
      <c r="G104" s="18" t="n"/>
      <c r="H104" s="18" t="n"/>
      <c r="I104" s="18" t="n"/>
      <c r="J104" s="19">
        <f>IF(H104="","",H104-WEEKDAY(H104,2)+1)</f>
        <v/>
      </c>
      <c r="K104" s="20" t="n"/>
      <c r="L104" s="21">
        <f>IF(A104="","",IF(I104&lt;&gt;"","Zurück",IF(G104="",IF(AND(F104&lt;&gt;"",TODAY()&gt;F104),"Versand überfällig","Geplant"),IF(AND(H104&lt;&gt;"",TODAY()&gt;H104),"Rückkehr überfällig","Extern in Arbeit"))))</f>
        <v/>
      </c>
      <c r="M104" s="22">
        <f>IF(OR(A104="",I104&lt;&gt;"",H104=""),"",H104-TODAY())</f>
        <v/>
      </c>
      <c r="N104" s="22">
        <f>IF(OR(A104="",I104="",H104=""),"",I104-H104)</f>
        <v/>
      </c>
      <c r="O104" s="23" t="n"/>
    </row>
    <row r="105">
      <c r="A105" s="16" t="n"/>
      <c r="B105" s="16" t="n"/>
      <c r="C105" s="16" t="n"/>
      <c r="D105" s="16" t="n"/>
      <c r="E105" s="17" t="n"/>
      <c r="F105" s="18" t="n"/>
      <c r="G105" s="18" t="n"/>
      <c r="H105" s="18" t="n"/>
      <c r="I105" s="18" t="n"/>
      <c r="J105" s="5">
        <f>IF(H105="","",H105-WEEKDAY(H105,2)+1)</f>
        <v/>
      </c>
      <c r="K105" s="20" t="n"/>
      <c r="L105" s="24">
        <f>IF(A105="","",IF(I105&lt;&gt;"","Zurück",IF(G105="",IF(AND(F105&lt;&gt;"",TODAY()&gt;F105),"Versand überfällig","Geplant"),IF(AND(H105&lt;&gt;"",TODAY()&gt;H105),"Rückkehr überfällig","Extern in Arbeit"))))</f>
        <v/>
      </c>
      <c r="M105" s="25">
        <f>IF(OR(A105="",I105&lt;&gt;"",H105=""),"",H105-TODAY())</f>
        <v/>
      </c>
      <c r="N105" s="25">
        <f>IF(OR(A105="",I105="",H105=""),"",I105-H105)</f>
        <v/>
      </c>
      <c r="O105" s="23" t="n"/>
    </row>
    <row r="106">
      <c r="A106" s="16" t="n"/>
      <c r="B106" s="16" t="n"/>
      <c r="C106" s="16" t="n"/>
      <c r="D106" s="16" t="n"/>
      <c r="E106" s="17" t="n"/>
      <c r="F106" s="18" t="n"/>
      <c r="G106" s="18" t="n"/>
      <c r="H106" s="18" t="n"/>
      <c r="I106" s="18" t="n"/>
      <c r="J106" s="19">
        <f>IF(H106="","",H106-WEEKDAY(H106,2)+1)</f>
        <v/>
      </c>
      <c r="K106" s="20" t="n"/>
      <c r="L106" s="21">
        <f>IF(A106="","",IF(I106&lt;&gt;"","Zurück",IF(G106="",IF(AND(F106&lt;&gt;"",TODAY()&gt;F106),"Versand überfällig","Geplant"),IF(AND(H106&lt;&gt;"",TODAY()&gt;H106),"Rückkehr überfällig","Extern in Arbeit"))))</f>
        <v/>
      </c>
      <c r="M106" s="22">
        <f>IF(OR(A106="",I106&lt;&gt;"",H106=""),"",H106-TODAY())</f>
        <v/>
      </c>
      <c r="N106" s="22">
        <f>IF(OR(A106="",I106="",H106=""),"",I106-H106)</f>
        <v/>
      </c>
      <c r="O106" s="23" t="n"/>
    </row>
    <row r="107">
      <c r="A107" s="16" t="n"/>
      <c r="B107" s="16" t="n"/>
      <c r="C107" s="16" t="n"/>
      <c r="D107" s="16" t="n"/>
      <c r="E107" s="17" t="n"/>
      <c r="F107" s="18" t="n"/>
      <c r="G107" s="18" t="n"/>
      <c r="H107" s="18" t="n"/>
      <c r="I107" s="18" t="n"/>
      <c r="J107" s="5">
        <f>IF(H107="","",H107-WEEKDAY(H107,2)+1)</f>
        <v/>
      </c>
      <c r="K107" s="20" t="n"/>
      <c r="L107" s="24">
        <f>IF(A107="","",IF(I107&lt;&gt;"","Zurück",IF(G107="",IF(AND(F107&lt;&gt;"",TODAY()&gt;F107),"Versand überfällig","Geplant"),IF(AND(H107&lt;&gt;"",TODAY()&gt;H107),"Rückkehr überfällig","Extern in Arbeit"))))</f>
        <v/>
      </c>
      <c r="M107" s="25">
        <f>IF(OR(A107="",I107&lt;&gt;"",H107=""),"",H107-TODAY())</f>
        <v/>
      </c>
      <c r="N107" s="25">
        <f>IF(OR(A107="",I107="",H107=""),"",I107-H107)</f>
        <v/>
      </c>
      <c r="O107" s="23" t="n"/>
    </row>
    <row r="108">
      <c r="A108" s="16" t="n"/>
      <c r="B108" s="16" t="n"/>
      <c r="C108" s="16" t="n"/>
      <c r="D108" s="16" t="n"/>
      <c r="E108" s="17" t="n"/>
      <c r="F108" s="18" t="n"/>
      <c r="G108" s="18" t="n"/>
      <c r="H108" s="18" t="n"/>
      <c r="I108" s="18" t="n"/>
      <c r="J108" s="19">
        <f>IF(H108="","",H108-WEEKDAY(H108,2)+1)</f>
        <v/>
      </c>
      <c r="K108" s="20" t="n"/>
      <c r="L108" s="21">
        <f>IF(A108="","",IF(I108&lt;&gt;"","Zurück",IF(G108="",IF(AND(F108&lt;&gt;"",TODAY()&gt;F108),"Versand überfällig","Geplant"),IF(AND(H108&lt;&gt;"",TODAY()&gt;H108),"Rückkehr überfällig","Extern in Arbeit"))))</f>
        <v/>
      </c>
      <c r="M108" s="22">
        <f>IF(OR(A108="",I108&lt;&gt;"",H108=""),"",H108-TODAY())</f>
        <v/>
      </c>
      <c r="N108" s="22">
        <f>IF(OR(A108="",I108="",H108=""),"",I108-H108)</f>
        <v/>
      </c>
      <c r="O108" s="23" t="n"/>
    </row>
    <row r="109">
      <c r="A109" s="16" t="n"/>
      <c r="B109" s="16" t="n"/>
      <c r="C109" s="16" t="n"/>
      <c r="D109" s="16" t="n"/>
      <c r="E109" s="17" t="n"/>
      <c r="F109" s="18" t="n"/>
      <c r="G109" s="18" t="n"/>
      <c r="H109" s="18" t="n"/>
      <c r="I109" s="18" t="n"/>
      <c r="J109" s="5">
        <f>IF(H109="","",H109-WEEKDAY(H109,2)+1)</f>
        <v/>
      </c>
      <c r="K109" s="20" t="n"/>
      <c r="L109" s="24">
        <f>IF(A109="","",IF(I109&lt;&gt;"","Zurück",IF(G109="",IF(AND(F109&lt;&gt;"",TODAY()&gt;F109),"Versand überfällig","Geplant"),IF(AND(H109&lt;&gt;"",TODAY()&gt;H109),"Rückkehr überfällig","Extern in Arbeit"))))</f>
        <v/>
      </c>
      <c r="M109" s="25">
        <f>IF(OR(A109="",I109&lt;&gt;"",H109=""),"",H109-TODAY())</f>
        <v/>
      </c>
      <c r="N109" s="25">
        <f>IF(OR(A109="",I109="",H109=""),"",I109-H109)</f>
        <v/>
      </c>
      <c r="O109" s="23" t="n"/>
    </row>
    <row r="110">
      <c r="A110" s="16" t="n"/>
      <c r="B110" s="16" t="n"/>
      <c r="C110" s="16" t="n"/>
      <c r="D110" s="16" t="n"/>
      <c r="E110" s="17" t="n"/>
      <c r="F110" s="18" t="n"/>
      <c r="G110" s="18" t="n"/>
      <c r="H110" s="18" t="n"/>
      <c r="I110" s="18" t="n"/>
      <c r="J110" s="19">
        <f>IF(H110="","",H110-WEEKDAY(H110,2)+1)</f>
        <v/>
      </c>
      <c r="K110" s="20" t="n"/>
      <c r="L110" s="21">
        <f>IF(A110="","",IF(I110&lt;&gt;"","Zurück",IF(G110="",IF(AND(F110&lt;&gt;"",TODAY()&gt;F110),"Versand überfällig","Geplant"),IF(AND(H110&lt;&gt;"",TODAY()&gt;H110),"Rückkehr überfällig","Extern in Arbeit"))))</f>
        <v/>
      </c>
      <c r="M110" s="22">
        <f>IF(OR(A110="",I110&lt;&gt;"",H110=""),"",H110-TODAY())</f>
        <v/>
      </c>
      <c r="N110" s="22">
        <f>IF(OR(A110="",I110="",H110=""),"",I110-H110)</f>
        <v/>
      </c>
      <c r="O110" s="23" t="n"/>
    </row>
    <row r="111">
      <c r="A111" s="16" t="n"/>
      <c r="B111" s="16" t="n"/>
      <c r="C111" s="16" t="n"/>
      <c r="D111" s="16" t="n"/>
      <c r="E111" s="17" t="n"/>
      <c r="F111" s="18" t="n"/>
      <c r="G111" s="18" t="n"/>
      <c r="H111" s="18" t="n"/>
      <c r="I111" s="18" t="n"/>
      <c r="J111" s="5">
        <f>IF(H111="","",H111-WEEKDAY(H111,2)+1)</f>
        <v/>
      </c>
      <c r="K111" s="20" t="n"/>
      <c r="L111" s="24">
        <f>IF(A111="","",IF(I111&lt;&gt;"","Zurück",IF(G111="",IF(AND(F111&lt;&gt;"",TODAY()&gt;F111),"Versand überfällig","Geplant"),IF(AND(H111&lt;&gt;"",TODAY()&gt;H111),"Rückkehr überfällig","Extern in Arbeit"))))</f>
        <v/>
      </c>
      <c r="M111" s="25">
        <f>IF(OR(A111="",I111&lt;&gt;"",H111=""),"",H111-TODAY())</f>
        <v/>
      </c>
      <c r="N111" s="25">
        <f>IF(OR(A111="",I111="",H111=""),"",I111-H111)</f>
        <v/>
      </c>
      <c r="O111" s="23" t="n"/>
    </row>
    <row r="112">
      <c r="A112" s="16" t="n"/>
      <c r="B112" s="16" t="n"/>
      <c r="C112" s="16" t="n"/>
      <c r="D112" s="16" t="n"/>
      <c r="E112" s="17" t="n"/>
      <c r="F112" s="18" t="n"/>
      <c r="G112" s="18" t="n"/>
      <c r="H112" s="18" t="n"/>
      <c r="I112" s="18" t="n"/>
      <c r="J112" s="19">
        <f>IF(H112="","",H112-WEEKDAY(H112,2)+1)</f>
        <v/>
      </c>
      <c r="K112" s="20" t="n"/>
      <c r="L112" s="21">
        <f>IF(A112="","",IF(I112&lt;&gt;"","Zurück",IF(G112="",IF(AND(F112&lt;&gt;"",TODAY()&gt;F112),"Versand überfällig","Geplant"),IF(AND(H112&lt;&gt;"",TODAY()&gt;H112),"Rückkehr überfällig","Extern in Arbeit"))))</f>
        <v/>
      </c>
      <c r="M112" s="22">
        <f>IF(OR(A112="",I112&lt;&gt;"",H112=""),"",H112-TODAY())</f>
        <v/>
      </c>
      <c r="N112" s="22">
        <f>IF(OR(A112="",I112="",H112=""),"",I112-H112)</f>
        <v/>
      </c>
      <c r="O112" s="23" t="n"/>
    </row>
    <row r="113">
      <c r="A113" s="16" t="n"/>
      <c r="B113" s="16" t="n"/>
      <c r="C113" s="16" t="n"/>
      <c r="D113" s="16" t="n"/>
      <c r="E113" s="17" t="n"/>
      <c r="F113" s="18" t="n"/>
      <c r="G113" s="18" t="n"/>
      <c r="H113" s="18" t="n"/>
      <c r="I113" s="18" t="n"/>
      <c r="J113" s="5">
        <f>IF(H113="","",H113-WEEKDAY(H113,2)+1)</f>
        <v/>
      </c>
      <c r="K113" s="20" t="n"/>
      <c r="L113" s="24">
        <f>IF(A113="","",IF(I113&lt;&gt;"","Zurück",IF(G113="",IF(AND(F113&lt;&gt;"",TODAY()&gt;F113),"Versand überfällig","Geplant"),IF(AND(H113&lt;&gt;"",TODAY()&gt;H113),"Rückkehr überfällig","Extern in Arbeit"))))</f>
        <v/>
      </c>
      <c r="M113" s="25">
        <f>IF(OR(A113="",I113&lt;&gt;"",H113=""),"",H113-TODAY())</f>
        <v/>
      </c>
      <c r="N113" s="25">
        <f>IF(OR(A113="",I113="",H113=""),"",I113-H113)</f>
        <v/>
      </c>
      <c r="O113" s="23" t="n"/>
    </row>
    <row r="114">
      <c r="A114" s="16" t="n"/>
      <c r="B114" s="16" t="n"/>
      <c r="C114" s="16" t="n"/>
      <c r="D114" s="16" t="n"/>
      <c r="E114" s="17" t="n"/>
      <c r="F114" s="18" t="n"/>
      <c r="G114" s="18" t="n"/>
      <c r="H114" s="18" t="n"/>
      <c r="I114" s="18" t="n"/>
      <c r="J114" s="19">
        <f>IF(H114="","",H114-WEEKDAY(H114,2)+1)</f>
        <v/>
      </c>
      <c r="K114" s="20" t="n"/>
      <c r="L114" s="21">
        <f>IF(A114="","",IF(I114&lt;&gt;"","Zurück",IF(G114="",IF(AND(F114&lt;&gt;"",TODAY()&gt;F114),"Versand überfällig","Geplant"),IF(AND(H114&lt;&gt;"",TODAY()&gt;H114),"Rückkehr überfällig","Extern in Arbeit"))))</f>
        <v/>
      </c>
      <c r="M114" s="22">
        <f>IF(OR(A114="",I114&lt;&gt;"",H114=""),"",H114-TODAY())</f>
        <v/>
      </c>
      <c r="N114" s="22">
        <f>IF(OR(A114="",I114="",H114=""),"",I114-H114)</f>
        <v/>
      </c>
      <c r="O114" s="23" t="n"/>
    </row>
    <row r="115">
      <c r="A115" s="16" t="n"/>
      <c r="B115" s="16" t="n"/>
      <c r="C115" s="16" t="n"/>
      <c r="D115" s="16" t="n"/>
      <c r="E115" s="17" t="n"/>
      <c r="F115" s="18" t="n"/>
      <c r="G115" s="18" t="n"/>
      <c r="H115" s="18" t="n"/>
      <c r="I115" s="18" t="n"/>
      <c r="J115" s="5">
        <f>IF(H115="","",H115-WEEKDAY(H115,2)+1)</f>
        <v/>
      </c>
      <c r="K115" s="20" t="n"/>
      <c r="L115" s="24">
        <f>IF(A115="","",IF(I115&lt;&gt;"","Zurück",IF(G115="",IF(AND(F115&lt;&gt;"",TODAY()&gt;F115),"Versand überfällig","Geplant"),IF(AND(H115&lt;&gt;"",TODAY()&gt;H115),"Rückkehr überfällig","Extern in Arbeit"))))</f>
        <v/>
      </c>
      <c r="M115" s="25">
        <f>IF(OR(A115="",I115&lt;&gt;"",H115=""),"",H115-TODAY())</f>
        <v/>
      </c>
      <c r="N115" s="25">
        <f>IF(OR(A115="",I115="",H115=""),"",I115-H115)</f>
        <v/>
      </c>
      <c r="O115" s="23" t="n"/>
    </row>
    <row r="116">
      <c r="A116" s="16" t="n"/>
      <c r="B116" s="16" t="n"/>
      <c r="C116" s="16" t="n"/>
      <c r="D116" s="16" t="n"/>
      <c r="E116" s="17" t="n"/>
      <c r="F116" s="18" t="n"/>
      <c r="G116" s="18" t="n"/>
      <c r="H116" s="18" t="n"/>
      <c r="I116" s="18" t="n"/>
      <c r="J116" s="19">
        <f>IF(H116="","",H116-WEEKDAY(H116,2)+1)</f>
        <v/>
      </c>
      <c r="K116" s="20" t="n"/>
      <c r="L116" s="21">
        <f>IF(A116="","",IF(I116&lt;&gt;"","Zurück",IF(G116="",IF(AND(F116&lt;&gt;"",TODAY()&gt;F116),"Versand überfällig","Geplant"),IF(AND(H116&lt;&gt;"",TODAY()&gt;H116),"Rückkehr überfällig","Extern in Arbeit"))))</f>
        <v/>
      </c>
      <c r="M116" s="22">
        <f>IF(OR(A116="",I116&lt;&gt;"",H116=""),"",H116-TODAY())</f>
        <v/>
      </c>
      <c r="N116" s="22">
        <f>IF(OR(A116="",I116="",H116=""),"",I116-H116)</f>
        <v/>
      </c>
      <c r="O116" s="23" t="n"/>
    </row>
    <row r="117">
      <c r="A117" s="16" t="n"/>
      <c r="B117" s="16" t="n"/>
      <c r="C117" s="16" t="n"/>
      <c r="D117" s="16" t="n"/>
      <c r="E117" s="17" t="n"/>
      <c r="F117" s="18" t="n"/>
      <c r="G117" s="18" t="n"/>
      <c r="H117" s="18" t="n"/>
      <c r="I117" s="18" t="n"/>
      <c r="J117" s="5">
        <f>IF(H117="","",H117-WEEKDAY(H117,2)+1)</f>
        <v/>
      </c>
      <c r="K117" s="20" t="n"/>
      <c r="L117" s="24">
        <f>IF(A117="","",IF(I117&lt;&gt;"","Zurück",IF(G117="",IF(AND(F117&lt;&gt;"",TODAY()&gt;F117),"Versand überfällig","Geplant"),IF(AND(H117&lt;&gt;"",TODAY()&gt;H117),"Rückkehr überfällig","Extern in Arbeit"))))</f>
        <v/>
      </c>
      <c r="M117" s="25">
        <f>IF(OR(A117="",I117&lt;&gt;"",H117=""),"",H117-TODAY())</f>
        <v/>
      </c>
      <c r="N117" s="25">
        <f>IF(OR(A117="",I117="",H117=""),"",I117-H117)</f>
        <v/>
      </c>
      <c r="O117" s="23" t="n"/>
    </row>
    <row r="118">
      <c r="A118" s="16" t="n"/>
      <c r="B118" s="16" t="n"/>
      <c r="C118" s="16" t="n"/>
      <c r="D118" s="16" t="n"/>
      <c r="E118" s="17" t="n"/>
      <c r="F118" s="18" t="n"/>
      <c r="G118" s="18" t="n"/>
      <c r="H118" s="18" t="n"/>
      <c r="I118" s="18" t="n"/>
      <c r="J118" s="19">
        <f>IF(H118="","",H118-WEEKDAY(H118,2)+1)</f>
        <v/>
      </c>
      <c r="K118" s="20" t="n"/>
      <c r="L118" s="21">
        <f>IF(A118="","",IF(I118&lt;&gt;"","Zurück",IF(G118="",IF(AND(F118&lt;&gt;"",TODAY()&gt;F118),"Versand überfällig","Geplant"),IF(AND(H118&lt;&gt;"",TODAY()&gt;H118),"Rückkehr überfällig","Extern in Arbeit"))))</f>
        <v/>
      </c>
      <c r="M118" s="22">
        <f>IF(OR(A118="",I118&lt;&gt;"",H118=""),"",H118-TODAY())</f>
        <v/>
      </c>
      <c r="N118" s="22">
        <f>IF(OR(A118="",I118="",H118=""),"",I118-H118)</f>
        <v/>
      </c>
      <c r="O118" s="23" t="n"/>
    </row>
    <row r="119">
      <c r="A119" s="16" t="n"/>
      <c r="B119" s="16" t="n"/>
      <c r="C119" s="16" t="n"/>
      <c r="D119" s="16" t="n"/>
      <c r="E119" s="17" t="n"/>
      <c r="F119" s="18" t="n"/>
      <c r="G119" s="18" t="n"/>
      <c r="H119" s="18" t="n"/>
      <c r="I119" s="18" t="n"/>
      <c r="J119" s="5">
        <f>IF(H119="","",H119-WEEKDAY(H119,2)+1)</f>
        <v/>
      </c>
      <c r="K119" s="20" t="n"/>
      <c r="L119" s="24">
        <f>IF(A119="","",IF(I119&lt;&gt;"","Zurück",IF(G119="",IF(AND(F119&lt;&gt;"",TODAY()&gt;F119),"Versand überfällig","Geplant"),IF(AND(H119&lt;&gt;"",TODAY()&gt;H119),"Rückkehr überfällig","Extern in Arbeit"))))</f>
        <v/>
      </c>
      <c r="M119" s="25">
        <f>IF(OR(A119="",I119&lt;&gt;"",H119=""),"",H119-TODAY())</f>
        <v/>
      </c>
      <c r="N119" s="25">
        <f>IF(OR(A119="",I119="",H119=""),"",I119-H119)</f>
        <v/>
      </c>
      <c r="O119" s="23" t="n"/>
    </row>
    <row r="120">
      <c r="A120" s="16" t="n"/>
      <c r="B120" s="16" t="n"/>
      <c r="C120" s="16" t="n"/>
      <c r="D120" s="16" t="n"/>
      <c r="E120" s="17" t="n"/>
      <c r="F120" s="18" t="n"/>
      <c r="G120" s="18" t="n"/>
      <c r="H120" s="18" t="n"/>
      <c r="I120" s="18" t="n"/>
      <c r="J120" s="19">
        <f>IF(H120="","",H120-WEEKDAY(H120,2)+1)</f>
        <v/>
      </c>
      <c r="K120" s="20" t="n"/>
      <c r="L120" s="21">
        <f>IF(A120="","",IF(I120&lt;&gt;"","Zurück",IF(G120="",IF(AND(F120&lt;&gt;"",TODAY()&gt;F120),"Versand überfällig","Geplant"),IF(AND(H120&lt;&gt;"",TODAY()&gt;H120),"Rückkehr überfällig","Extern in Arbeit"))))</f>
        <v/>
      </c>
      <c r="M120" s="22">
        <f>IF(OR(A120="",I120&lt;&gt;"",H120=""),"",H120-TODAY())</f>
        <v/>
      </c>
      <c r="N120" s="22">
        <f>IF(OR(A120="",I120="",H120=""),"",I120-H120)</f>
        <v/>
      </c>
      <c r="O120" s="23" t="n"/>
    </row>
    <row r="121">
      <c r="A121" s="16" t="n"/>
      <c r="B121" s="16" t="n"/>
      <c r="C121" s="16" t="n"/>
      <c r="D121" s="16" t="n"/>
      <c r="E121" s="17" t="n"/>
      <c r="F121" s="18" t="n"/>
      <c r="G121" s="18" t="n"/>
      <c r="H121" s="18" t="n"/>
      <c r="I121" s="18" t="n"/>
      <c r="J121" s="5">
        <f>IF(H121="","",H121-WEEKDAY(H121,2)+1)</f>
        <v/>
      </c>
      <c r="K121" s="20" t="n"/>
      <c r="L121" s="24">
        <f>IF(A121="","",IF(I121&lt;&gt;"","Zurück",IF(G121="",IF(AND(F121&lt;&gt;"",TODAY()&gt;F121),"Versand überfällig","Geplant"),IF(AND(H121&lt;&gt;"",TODAY()&gt;H121),"Rückkehr überfällig","Extern in Arbeit"))))</f>
        <v/>
      </c>
      <c r="M121" s="25">
        <f>IF(OR(A121="",I121&lt;&gt;"",H121=""),"",H121-TODAY())</f>
        <v/>
      </c>
      <c r="N121" s="25">
        <f>IF(OR(A121="",I121="",H121=""),"",I121-H121)</f>
        <v/>
      </c>
      <c r="O121" s="23" t="n"/>
    </row>
    <row r="122">
      <c r="A122" s="16" t="n"/>
      <c r="B122" s="16" t="n"/>
      <c r="C122" s="16" t="n"/>
      <c r="D122" s="16" t="n"/>
      <c r="E122" s="17" t="n"/>
      <c r="F122" s="18" t="n"/>
      <c r="G122" s="18" t="n"/>
      <c r="H122" s="18" t="n"/>
      <c r="I122" s="18" t="n"/>
      <c r="J122" s="19">
        <f>IF(H122="","",H122-WEEKDAY(H122,2)+1)</f>
        <v/>
      </c>
      <c r="K122" s="20" t="n"/>
      <c r="L122" s="21">
        <f>IF(A122="","",IF(I122&lt;&gt;"","Zurück",IF(G122="",IF(AND(F122&lt;&gt;"",TODAY()&gt;F122),"Versand überfällig","Geplant"),IF(AND(H122&lt;&gt;"",TODAY()&gt;H122),"Rückkehr überfällig","Extern in Arbeit"))))</f>
        <v/>
      </c>
      <c r="M122" s="22">
        <f>IF(OR(A122="",I122&lt;&gt;"",H122=""),"",H122-TODAY())</f>
        <v/>
      </c>
      <c r="N122" s="22">
        <f>IF(OR(A122="",I122="",H122=""),"",I122-H122)</f>
        <v/>
      </c>
      <c r="O122" s="23" t="n"/>
    </row>
    <row r="123">
      <c r="A123" s="16" t="n"/>
      <c r="B123" s="16" t="n"/>
      <c r="C123" s="16" t="n"/>
      <c r="D123" s="16" t="n"/>
      <c r="E123" s="17" t="n"/>
      <c r="F123" s="18" t="n"/>
      <c r="G123" s="18" t="n"/>
      <c r="H123" s="18" t="n"/>
      <c r="I123" s="18" t="n"/>
      <c r="J123" s="5">
        <f>IF(H123="","",H123-WEEKDAY(H123,2)+1)</f>
        <v/>
      </c>
      <c r="K123" s="20" t="n"/>
      <c r="L123" s="24">
        <f>IF(A123="","",IF(I123&lt;&gt;"","Zurück",IF(G123="",IF(AND(F123&lt;&gt;"",TODAY()&gt;F123),"Versand überfällig","Geplant"),IF(AND(H123&lt;&gt;"",TODAY()&gt;H123),"Rückkehr überfällig","Extern in Arbeit"))))</f>
        <v/>
      </c>
      <c r="M123" s="25">
        <f>IF(OR(A123="",I123&lt;&gt;"",H123=""),"",H123-TODAY())</f>
        <v/>
      </c>
      <c r="N123" s="25">
        <f>IF(OR(A123="",I123="",H123=""),"",I123-H123)</f>
        <v/>
      </c>
      <c r="O123" s="23" t="n"/>
    </row>
    <row r="124">
      <c r="A124" s="16" t="n"/>
      <c r="B124" s="16" t="n"/>
      <c r="C124" s="16" t="n"/>
      <c r="D124" s="16" t="n"/>
      <c r="E124" s="17" t="n"/>
      <c r="F124" s="18" t="n"/>
      <c r="G124" s="18" t="n"/>
      <c r="H124" s="18" t="n"/>
      <c r="I124" s="18" t="n"/>
      <c r="J124" s="19">
        <f>IF(H124="","",H124-WEEKDAY(H124,2)+1)</f>
        <v/>
      </c>
      <c r="K124" s="20" t="n"/>
      <c r="L124" s="21">
        <f>IF(A124="","",IF(I124&lt;&gt;"","Zurück",IF(G124="",IF(AND(F124&lt;&gt;"",TODAY()&gt;F124),"Versand überfällig","Geplant"),IF(AND(H124&lt;&gt;"",TODAY()&gt;H124),"Rückkehr überfällig","Extern in Arbeit"))))</f>
        <v/>
      </c>
      <c r="M124" s="22">
        <f>IF(OR(A124="",I124&lt;&gt;"",H124=""),"",H124-TODAY())</f>
        <v/>
      </c>
      <c r="N124" s="22">
        <f>IF(OR(A124="",I124="",H124=""),"",I124-H124)</f>
        <v/>
      </c>
      <c r="O124" s="23" t="n"/>
    </row>
    <row r="125">
      <c r="A125" s="16" t="n"/>
      <c r="B125" s="16" t="n"/>
      <c r="C125" s="16" t="n"/>
      <c r="D125" s="16" t="n"/>
      <c r="E125" s="17" t="n"/>
      <c r="F125" s="18" t="n"/>
      <c r="G125" s="18" t="n"/>
      <c r="H125" s="18" t="n"/>
      <c r="I125" s="18" t="n"/>
      <c r="J125" s="5">
        <f>IF(H125="","",H125-WEEKDAY(H125,2)+1)</f>
        <v/>
      </c>
      <c r="K125" s="20" t="n"/>
      <c r="L125" s="24">
        <f>IF(A125="","",IF(I125&lt;&gt;"","Zurück",IF(G125="",IF(AND(F125&lt;&gt;"",TODAY()&gt;F125),"Versand überfällig","Geplant"),IF(AND(H125&lt;&gt;"",TODAY()&gt;H125),"Rückkehr überfällig","Extern in Arbeit"))))</f>
        <v/>
      </c>
      <c r="M125" s="25">
        <f>IF(OR(A125="",I125&lt;&gt;"",H125=""),"",H125-TODAY())</f>
        <v/>
      </c>
      <c r="N125" s="25">
        <f>IF(OR(A125="",I125="",H125=""),"",I125-H125)</f>
        <v/>
      </c>
      <c r="O125" s="23" t="n"/>
    </row>
    <row r="126">
      <c r="A126" s="16" t="n"/>
      <c r="B126" s="16" t="n"/>
      <c r="C126" s="16" t="n"/>
      <c r="D126" s="16" t="n"/>
      <c r="E126" s="17" t="n"/>
      <c r="F126" s="18" t="n"/>
      <c r="G126" s="18" t="n"/>
      <c r="H126" s="18" t="n"/>
      <c r="I126" s="18" t="n"/>
      <c r="J126" s="19">
        <f>IF(H126="","",H126-WEEKDAY(H126,2)+1)</f>
        <v/>
      </c>
      <c r="K126" s="20" t="n"/>
      <c r="L126" s="21">
        <f>IF(A126="","",IF(I126&lt;&gt;"","Zurück",IF(G126="",IF(AND(F126&lt;&gt;"",TODAY()&gt;F126),"Versand überfällig","Geplant"),IF(AND(H126&lt;&gt;"",TODAY()&gt;H126),"Rückkehr überfällig","Extern in Arbeit"))))</f>
        <v/>
      </c>
      <c r="M126" s="22">
        <f>IF(OR(A126="",I126&lt;&gt;"",H126=""),"",H126-TODAY())</f>
        <v/>
      </c>
      <c r="N126" s="22">
        <f>IF(OR(A126="",I126="",H126=""),"",I126-H126)</f>
        <v/>
      </c>
      <c r="O126" s="23" t="n"/>
    </row>
    <row r="127">
      <c r="A127" s="16" t="n"/>
      <c r="B127" s="16" t="n"/>
      <c r="C127" s="16" t="n"/>
      <c r="D127" s="16" t="n"/>
      <c r="E127" s="17" t="n"/>
      <c r="F127" s="18" t="n"/>
      <c r="G127" s="18" t="n"/>
      <c r="H127" s="18" t="n"/>
      <c r="I127" s="18" t="n"/>
      <c r="J127" s="5">
        <f>IF(H127="","",H127-WEEKDAY(H127,2)+1)</f>
        <v/>
      </c>
      <c r="K127" s="20" t="n"/>
      <c r="L127" s="24">
        <f>IF(A127="","",IF(I127&lt;&gt;"","Zurück",IF(G127="",IF(AND(F127&lt;&gt;"",TODAY()&gt;F127),"Versand überfällig","Geplant"),IF(AND(H127&lt;&gt;"",TODAY()&gt;H127),"Rückkehr überfällig","Extern in Arbeit"))))</f>
        <v/>
      </c>
      <c r="M127" s="25">
        <f>IF(OR(A127="",I127&lt;&gt;"",H127=""),"",H127-TODAY())</f>
        <v/>
      </c>
      <c r="N127" s="25">
        <f>IF(OR(A127="",I127="",H127=""),"",I127-H127)</f>
        <v/>
      </c>
      <c r="O127" s="23" t="n"/>
    </row>
    <row r="128">
      <c r="A128" s="16" t="n"/>
      <c r="B128" s="16" t="n"/>
      <c r="C128" s="16" t="n"/>
      <c r="D128" s="16" t="n"/>
      <c r="E128" s="17" t="n"/>
      <c r="F128" s="18" t="n"/>
      <c r="G128" s="18" t="n"/>
      <c r="H128" s="18" t="n"/>
      <c r="I128" s="18" t="n"/>
      <c r="J128" s="19">
        <f>IF(H128="","",H128-WEEKDAY(H128,2)+1)</f>
        <v/>
      </c>
      <c r="K128" s="20" t="n"/>
      <c r="L128" s="21">
        <f>IF(A128="","",IF(I128&lt;&gt;"","Zurück",IF(G128="",IF(AND(F128&lt;&gt;"",TODAY()&gt;F128),"Versand überfällig","Geplant"),IF(AND(H128&lt;&gt;"",TODAY()&gt;H128),"Rückkehr überfällig","Extern in Arbeit"))))</f>
        <v/>
      </c>
      <c r="M128" s="22">
        <f>IF(OR(A128="",I128&lt;&gt;"",H128=""),"",H128-TODAY())</f>
        <v/>
      </c>
      <c r="N128" s="22">
        <f>IF(OR(A128="",I128="",H128=""),"",I128-H128)</f>
        <v/>
      </c>
      <c r="O128" s="23" t="n"/>
    </row>
    <row r="129">
      <c r="A129" s="16" t="n"/>
      <c r="B129" s="16" t="n"/>
      <c r="C129" s="16" t="n"/>
      <c r="D129" s="16" t="n"/>
      <c r="E129" s="17" t="n"/>
      <c r="F129" s="18" t="n"/>
      <c r="G129" s="18" t="n"/>
      <c r="H129" s="18" t="n"/>
      <c r="I129" s="18" t="n"/>
      <c r="J129" s="5">
        <f>IF(H129="","",H129-WEEKDAY(H129,2)+1)</f>
        <v/>
      </c>
      <c r="K129" s="20" t="n"/>
      <c r="L129" s="24">
        <f>IF(A129="","",IF(I129&lt;&gt;"","Zurück",IF(G129="",IF(AND(F129&lt;&gt;"",TODAY()&gt;F129),"Versand überfällig","Geplant"),IF(AND(H129&lt;&gt;"",TODAY()&gt;H129),"Rückkehr überfällig","Extern in Arbeit"))))</f>
        <v/>
      </c>
      <c r="M129" s="25">
        <f>IF(OR(A129="",I129&lt;&gt;"",H129=""),"",H129-TODAY())</f>
        <v/>
      </c>
      <c r="N129" s="25">
        <f>IF(OR(A129="",I129="",H129=""),"",I129-H129)</f>
        <v/>
      </c>
      <c r="O129" s="23" t="n"/>
    </row>
    <row r="130">
      <c r="A130" s="16" t="n"/>
      <c r="B130" s="16" t="n"/>
      <c r="C130" s="16" t="n"/>
      <c r="D130" s="16" t="n"/>
      <c r="E130" s="17" t="n"/>
      <c r="F130" s="18" t="n"/>
      <c r="G130" s="18" t="n"/>
      <c r="H130" s="18" t="n"/>
      <c r="I130" s="18" t="n"/>
      <c r="J130" s="19">
        <f>IF(H130="","",H130-WEEKDAY(H130,2)+1)</f>
        <v/>
      </c>
      <c r="K130" s="20" t="n"/>
      <c r="L130" s="21">
        <f>IF(A130="","",IF(I130&lt;&gt;"","Zurück",IF(G130="",IF(AND(F130&lt;&gt;"",TODAY()&gt;F130),"Versand überfällig","Geplant"),IF(AND(H130&lt;&gt;"",TODAY()&gt;H130),"Rückkehr überfällig","Extern in Arbeit"))))</f>
        <v/>
      </c>
      <c r="M130" s="22">
        <f>IF(OR(A130="",I130&lt;&gt;"",H130=""),"",H130-TODAY())</f>
        <v/>
      </c>
      <c r="N130" s="22">
        <f>IF(OR(A130="",I130="",H130=""),"",I130-H130)</f>
        <v/>
      </c>
      <c r="O130" s="23" t="n"/>
    </row>
    <row r="131">
      <c r="A131" s="16" t="n"/>
      <c r="B131" s="16" t="n"/>
      <c r="C131" s="16" t="n"/>
      <c r="D131" s="16" t="n"/>
      <c r="E131" s="17" t="n"/>
      <c r="F131" s="18" t="n"/>
      <c r="G131" s="18" t="n"/>
      <c r="H131" s="18" t="n"/>
      <c r="I131" s="18" t="n"/>
      <c r="J131" s="5">
        <f>IF(H131="","",H131-WEEKDAY(H131,2)+1)</f>
        <v/>
      </c>
      <c r="K131" s="20" t="n"/>
      <c r="L131" s="24">
        <f>IF(A131="","",IF(I131&lt;&gt;"","Zurück",IF(G131="",IF(AND(F131&lt;&gt;"",TODAY()&gt;F131),"Versand überfällig","Geplant"),IF(AND(H131&lt;&gt;"",TODAY()&gt;H131),"Rückkehr überfällig","Extern in Arbeit"))))</f>
        <v/>
      </c>
      <c r="M131" s="25">
        <f>IF(OR(A131="",I131&lt;&gt;"",H131=""),"",H131-TODAY())</f>
        <v/>
      </c>
      <c r="N131" s="25">
        <f>IF(OR(A131="",I131="",H131=""),"",I131-H131)</f>
        <v/>
      </c>
      <c r="O131" s="23" t="n"/>
    </row>
    <row r="132">
      <c r="A132" s="16" t="n"/>
      <c r="B132" s="16" t="n"/>
      <c r="C132" s="16" t="n"/>
      <c r="D132" s="16" t="n"/>
      <c r="E132" s="17" t="n"/>
      <c r="F132" s="18" t="n"/>
      <c r="G132" s="18" t="n"/>
      <c r="H132" s="18" t="n"/>
      <c r="I132" s="18" t="n"/>
      <c r="J132" s="19">
        <f>IF(H132="","",H132-WEEKDAY(H132,2)+1)</f>
        <v/>
      </c>
      <c r="K132" s="20" t="n"/>
      <c r="L132" s="21">
        <f>IF(A132="","",IF(I132&lt;&gt;"","Zurück",IF(G132="",IF(AND(F132&lt;&gt;"",TODAY()&gt;F132),"Versand überfällig","Geplant"),IF(AND(H132&lt;&gt;"",TODAY()&gt;H132),"Rückkehr überfällig","Extern in Arbeit"))))</f>
        <v/>
      </c>
      <c r="M132" s="22">
        <f>IF(OR(A132="",I132&lt;&gt;"",H132=""),"",H132-TODAY())</f>
        <v/>
      </c>
      <c r="N132" s="22">
        <f>IF(OR(A132="",I132="",H132=""),"",I132-H132)</f>
        <v/>
      </c>
      <c r="O132" s="23" t="n"/>
    </row>
    <row r="133">
      <c r="A133" s="16" t="n"/>
      <c r="B133" s="16" t="n"/>
      <c r="C133" s="16" t="n"/>
      <c r="D133" s="16" t="n"/>
      <c r="E133" s="17" t="n"/>
      <c r="F133" s="18" t="n"/>
      <c r="G133" s="18" t="n"/>
      <c r="H133" s="18" t="n"/>
      <c r="I133" s="18" t="n"/>
      <c r="J133" s="5">
        <f>IF(H133="","",H133-WEEKDAY(H133,2)+1)</f>
        <v/>
      </c>
      <c r="K133" s="20" t="n"/>
      <c r="L133" s="24">
        <f>IF(A133="","",IF(I133&lt;&gt;"","Zurück",IF(G133="",IF(AND(F133&lt;&gt;"",TODAY()&gt;F133),"Versand überfällig","Geplant"),IF(AND(H133&lt;&gt;"",TODAY()&gt;H133),"Rückkehr überfällig","Extern in Arbeit"))))</f>
        <v/>
      </c>
      <c r="M133" s="25">
        <f>IF(OR(A133="",I133&lt;&gt;"",H133=""),"",H133-TODAY())</f>
        <v/>
      </c>
      <c r="N133" s="25">
        <f>IF(OR(A133="",I133="",H133=""),"",I133-H133)</f>
        <v/>
      </c>
      <c r="O133" s="23" t="n"/>
    </row>
    <row r="134">
      <c r="A134" s="16" t="n"/>
      <c r="B134" s="16" t="n"/>
      <c r="C134" s="16" t="n"/>
      <c r="D134" s="16" t="n"/>
      <c r="E134" s="17" t="n"/>
      <c r="F134" s="18" t="n"/>
      <c r="G134" s="18" t="n"/>
      <c r="H134" s="18" t="n"/>
      <c r="I134" s="18" t="n"/>
      <c r="J134" s="19">
        <f>IF(H134="","",H134-WEEKDAY(H134,2)+1)</f>
        <v/>
      </c>
      <c r="K134" s="20" t="n"/>
      <c r="L134" s="21">
        <f>IF(A134="","",IF(I134&lt;&gt;"","Zurück",IF(G134="",IF(AND(F134&lt;&gt;"",TODAY()&gt;F134),"Versand überfällig","Geplant"),IF(AND(H134&lt;&gt;"",TODAY()&gt;H134),"Rückkehr überfällig","Extern in Arbeit"))))</f>
        <v/>
      </c>
      <c r="M134" s="22">
        <f>IF(OR(A134="",I134&lt;&gt;"",H134=""),"",H134-TODAY())</f>
        <v/>
      </c>
      <c r="N134" s="22">
        <f>IF(OR(A134="",I134="",H134=""),"",I134-H134)</f>
        <v/>
      </c>
      <c r="O134" s="23" t="n"/>
    </row>
    <row r="135">
      <c r="A135" s="16" t="n"/>
      <c r="B135" s="16" t="n"/>
      <c r="C135" s="16" t="n"/>
      <c r="D135" s="16" t="n"/>
      <c r="E135" s="17" t="n"/>
      <c r="F135" s="18" t="n"/>
      <c r="G135" s="18" t="n"/>
      <c r="H135" s="18" t="n"/>
      <c r="I135" s="18" t="n"/>
      <c r="J135" s="5">
        <f>IF(H135="","",H135-WEEKDAY(H135,2)+1)</f>
        <v/>
      </c>
      <c r="K135" s="20" t="n"/>
      <c r="L135" s="24">
        <f>IF(A135="","",IF(I135&lt;&gt;"","Zurück",IF(G135="",IF(AND(F135&lt;&gt;"",TODAY()&gt;F135),"Versand überfällig","Geplant"),IF(AND(H135&lt;&gt;"",TODAY()&gt;H135),"Rückkehr überfällig","Extern in Arbeit"))))</f>
        <v/>
      </c>
      <c r="M135" s="25">
        <f>IF(OR(A135="",I135&lt;&gt;"",H135=""),"",H135-TODAY())</f>
        <v/>
      </c>
      <c r="N135" s="25">
        <f>IF(OR(A135="",I135="",H135=""),"",I135-H135)</f>
        <v/>
      </c>
      <c r="O135" s="23" t="n"/>
    </row>
    <row r="136">
      <c r="A136" s="16" t="n"/>
      <c r="B136" s="16" t="n"/>
      <c r="C136" s="16" t="n"/>
      <c r="D136" s="16" t="n"/>
      <c r="E136" s="17" t="n"/>
      <c r="F136" s="18" t="n"/>
      <c r="G136" s="18" t="n"/>
      <c r="H136" s="18" t="n"/>
      <c r="I136" s="18" t="n"/>
      <c r="J136" s="19">
        <f>IF(H136="","",H136-WEEKDAY(H136,2)+1)</f>
        <v/>
      </c>
      <c r="K136" s="20" t="n"/>
      <c r="L136" s="21">
        <f>IF(A136="","",IF(I136&lt;&gt;"","Zurück",IF(G136="",IF(AND(F136&lt;&gt;"",TODAY()&gt;F136),"Versand überfällig","Geplant"),IF(AND(H136&lt;&gt;"",TODAY()&gt;H136),"Rückkehr überfällig","Extern in Arbeit"))))</f>
        <v/>
      </c>
      <c r="M136" s="22">
        <f>IF(OR(A136="",I136&lt;&gt;"",H136=""),"",H136-TODAY())</f>
        <v/>
      </c>
      <c r="N136" s="22">
        <f>IF(OR(A136="",I136="",H136=""),"",I136-H136)</f>
        <v/>
      </c>
      <c r="O136" s="23" t="n"/>
    </row>
    <row r="137">
      <c r="A137" s="16" t="n"/>
      <c r="B137" s="16" t="n"/>
      <c r="C137" s="16" t="n"/>
      <c r="D137" s="16" t="n"/>
      <c r="E137" s="17" t="n"/>
      <c r="F137" s="18" t="n"/>
      <c r="G137" s="18" t="n"/>
      <c r="H137" s="18" t="n"/>
      <c r="I137" s="18" t="n"/>
      <c r="J137" s="5">
        <f>IF(H137="","",H137-WEEKDAY(H137,2)+1)</f>
        <v/>
      </c>
      <c r="K137" s="20" t="n"/>
      <c r="L137" s="24">
        <f>IF(A137="","",IF(I137&lt;&gt;"","Zurück",IF(G137="",IF(AND(F137&lt;&gt;"",TODAY()&gt;F137),"Versand überfällig","Geplant"),IF(AND(H137&lt;&gt;"",TODAY()&gt;H137),"Rückkehr überfällig","Extern in Arbeit"))))</f>
        <v/>
      </c>
      <c r="M137" s="25">
        <f>IF(OR(A137="",I137&lt;&gt;"",H137=""),"",H137-TODAY())</f>
        <v/>
      </c>
      <c r="N137" s="25">
        <f>IF(OR(A137="",I137="",H137=""),"",I137-H137)</f>
        <v/>
      </c>
      <c r="O137" s="23" t="n"/>
    </row>
    <row r="138">
      <c r="A138" s="16" t="n"/>
      <c r="B138" s="16" t="n"/>
      <c r="C138" s="16" t="n"/>
      <c r="D138" s="16" t="n"/>
      <c r="E138" s="17" t="n"/>
      <c r="F138" s="18" t="n"/>
      <c r="G138" s="18" t="n"/>
      <c r="H138" s="18" t="n"/>
      <c r="I138" s="18" t="n"/>
      <c r="J138" s="19">
        <f>IF(H138="","",H138-WEEKDAY(H138,2)+1)</f>
        <v/>
      </c>
      <c r="K138" s="20" t="n"/>
      <c r="L138" s="21">
        <f>IF(A138="","",IF(I138&lt;&gt;"","Zurück",IF(G138="",IF(AND(F138&lt;&gt;"",TODAY()&gt;F138),"Versand überfällig","Geplant"),IF(AND(H138&lt;&gt;"",TODAY()&gt;H138),"Rückkehr überfällig","Extern in Arbeit"))))</f>
        <v/>
      </c>
      <c r="M138" s="22">
        <f>IF(OR(A138="",I138&lt;&gt;"",H138=""),"",H138-TODAY())</f>
        <v/>
      </c>
      <c r="N138" s="22">
        <f>IF(OR(A138="",I138="",H138=""),"",I138-H138)</f>
        <v/>
      </c>
      <c r="O138" s="23" t="n"/>
    </row>
    <row r="139">
      <c r="A139" s="16" t="n"/>
      <c r="B139" s="16" t="n"/>
      <c r="C139" s="16" t="n"/>
      <c r="D139" s="16" t="n"/>
      <c r="E139" s="17" t="n"/>
      <c r="F139" s="18" t="n"/>
      <c r="G139" s="18" t="n"/>
      <c r="H139" s="18" t="n"/>
      <c r="I139" s="18" t="n"/>
      <c r="J139" s="5">
        <f>IF(H139="","",H139-WEEKDAY(H139,2)+1)</f>
        <v/>
      </c>
      <c r="K139" s="20" t="n"/>
      <c r="L139" s="24">
        <f>IF(A139="","",IF(I139&lt;&gt;"","Zurück",IF(G139="",IF(AND(F139&lt;&gt;"",TODAY()&gt;F139),"Versand überfällig","Geplant"),IF(AND(H139&lt;&gt;"",TODAY()&gt;H139),"Rückkehr überfällig","Extern in Arbeit"))))</f>
        <v/>
      </c>
      <c r="M139" s="25">
        <f>IF(OR(A139="",I139&lt;&gt;"",H139=""),"",H139-TODAY())</f>
        <v/>
      </c>
      <c r="N139" s="25">
        <f>IF(OR(A139="",I139="",H139=""),"",I139-H139)</f>
        <v/>
      </c>
      <c r="O139" s="23" t="n"/>
    </row>
    <row r="140">
      <c r="A140" s="16" t="n"/>
      <c r="B140" s="16" t="n"/>
      <c r="C140" s="16" t="n"/>
      <c r="D140" s="16" t="n"/>
      <c r="E140" s="17" t="n"/>
      <c r="F140" s="18" t="n"/>
      <c r="G140" s="18" t="n"/>
      <c r="H140" s="18" t="n"/>
      <c r="I140" s="18" t="n"/>
      <c r="J140" s="19">
        <f>IF(H140="","",H140-WEEKDAY(H140,2)+1)</f>
        <v/>
      </c>
      <c r="K140" s="20" t="n"/>
      <c r="L140" s="21">
        <f>IF(A140="","",IF(I140&lt;&gt;"","Zurück",IF(G140="",IF(AND(F140&lt;&gt;"",TODAY()&gt;F140),"Versand überfällig","Geplant"),IF(AND(H140&lt;&gt;"",TODAY()&gt;H140),"Rückkehr überfällig","Extern in Arbeit"))))</f>
        <v/>
      </c>
      <c r="M140" s="22">
        <f>IF(OR(A140="",I140&lt;&gt;"",H140=""),"",H140-TODAY())</f>
        <v/>
      </c>
      <c r="N140" s="22">
        <f>IF(OR(A140="",I140="",H140=""),"",I140-H140)</f>
        <v/>
      </c>
      <c r="O140" s="23" t="n"/>
    </row>
    <row r="141">
      <c r="A141" s="16" t="n"/>
      <c r="B141" s="16" t="n"/>
      <c r="C141" s="16" t="n"/>
      <c r="D141" s="16" t="n"/>
      <c r="E141" s="17" t="n"/>
      <c r="F141" s="18" t="n"/>
      <c r="G141" s="18" t="n"/>
      <c r="H141" s="18" t="n"/>
      <c r="I141" s="18" t="n"/>
      <c r="J141" s="5">
        <f>IF(H141="","",H141-WEEKDAY(H141,2)+1)</f>
        <v/>
      </c>
      <c r="K141" s="20" t="n"/>
      <c r="L141" s="24">
        <f>IF(A141="","",IF(I141&lt;&gt;"","Zurück",IF(G141="",IF(AND(F141&lt;&gt;"",TODAY()&gt;F141),"Versand überfällig","Geplant"),IF(AND(H141&lt;&gt;"",TODAY()&gt;H141),"Rückkehr überfällig","Extern in Arbeit"))))</f>
        <v/>
      </c>
      <c r="M141" s="25">
        <f>IF(OR(A141="",I141&lt;&gt;"",H141=""),"",H141-TODAY())</f>
        <v/>
      </c>
      <c r="N141" s="25">
        <f>IF(OR(A141="",I141="",H141=""),"",I141-H141)</f>
        <v/>
      </c>
      <c r="O141" s="23" t="n"/>
    </row>
    <row r="142">
      <c r="A142" s="16" t="n"/>
      <c r="B142" s="16" t="n"/>
      <c r="C142" s="16" t="n"/>
      <c r="D142" s="16" t="n"/>
      <c r="E142" s="17" t="n"/>
      <c r="F142" s="18" t="n"/>
      <c r="G142" s="18" t="n"/>
      <c r="H142" s="18" t="n"/>
      <c r="I142" s="18" t="n"/>
      <c r="J142" s="19">
        <f>IF(H142="","",H142-WEEKDAY(H142,2)+1)</f>
        <v/>
      </c>
      <c r="K142" s="20" t="n"/>
      <c r="L142" s="21">
        <f>IF(A142="","",IF(I142&lt;&gt;"","Zurück",IF(G142="",IF(AND(F142&lt;&gt;"",TODAY()&gt;F142),"Versand überfällig","Geplant"),IF(AND(H142&lt;&gt;"",TODAY()&gt;H142),"Rückkehr überfällig","Extern in Arbeit"))))</f>
        <v/>
      </c>
      <c r="M142" s="22">
        <f>IF(OR(A142="",I142&lt;&gt;"",H142=""),"",H142-TODAY())</f>
        <v/>
      </c>
      <c r="N142" s="22">
        <f>IF(OR(A142="",I142="",H142=""),"",I142-H142)</f>
        <v/>
      </c>
      <c r="O142" s="23" t="n"/>
    </row>
    <row r="143">
      <c r="A143" s="16" t="n"/>
      <c r="B143" s="16" t="n"/>
      <c r="C143" s="16" t="n"/>
      <c r="D143" s="16" t="n"/>
      <c r="E143" s="17" t="n"/>
      <c r="F143" s="18" t="n"/>
      <c r="G143" s="18" t="n"/>
      <c r="H143" s="18" t="n"/>
      <c r="I143" s="18" t="n"/>
      <c r="J143" s="5">
        <f>IF(H143="","",H143-WEEKDAY(H143,2)+1)</f>
        <v/>
      </c>
      <c r="K143" s="20" t="n"/>
      <c r="L143" s="24">
        <f>IF(A143="","",IF(I143&lt;&gt;"","Zurück",IF(G143="",IF(AND(F143&lt;&gt;"",TODAY()&gt;F143),"Versand überfällig","Geplant"),IF(AND(H143&lt;&gt;"",TODAY()&gt;H143),"Rückkehr überfällig","Extern in Arbeit"))))</f>
        <v/>
      </c>
      <c r="M143" s="25">
        <f>IF(OR(A143="",I143&lt;&gt;"",H143=""),"",H143-TODAY())</f>
        <v/>
      </c>
      <c r="N143" s="25">
        <f>IF(OR(A143="",I143="",H143=""),"",I143-H143)</f>
        <v/>
      </c>
      <c r="O143" s="23" t="n"/>
    </row>
    <row r="144">
      <c r="A144" s="16" t="n"/>
      <c r="B144" s="16" t="n"/>
      <c r="C144" s="16" t="n"/>
      <c r="D144" s="16" t="n"/>
      <c r="E144" s="17" t="n"/>
      <c r="F144" s="18" t="n"/>
      <c r="G144" s="18" t="n"/>
      <c r="H144" s="18" t="n"/>
      <c r="I144" s="18" t="n"/>
      <c r="J144" s="19">
        <f>IF(H144="","",H144-WEEKDAY(H144,2)+1)</f>
        <v/>
      </c>
      <c r="K144" s="20" t="n"/>
      <c r="L144" s="21">
        <f>IF(A144="","",IF(I144&lt;&gt;"","Zurück",IF(G144="",IF(AND(F144&lt;&gt;"",TODAY()&gt;F144),"Versand überfällig","Geplant"),IF(AND(H144&lt;&gt;"",TODAY()&gt;H144),"Rückkehr überfällig","Extern in Arbeit"))))</f>
        <v/>
      </c>
      <c r="M144" s="22">
        <f>IF(OR(A144="",I144&lt;&gt;"",H144=""),"",H144-TODAY())</f>
        <v/>
      </c>
      <c r="N144" s="22">
        <f>IF(OR(A144="",I144="",H144=""),"",I144-H144)</f>
        <v/>
      </c>
      <c r="O144" s="23" t="n"/>
    </row>
    <row r="145">
      <c r="A145" s="16" t="n"/>
      <c r="B145" s="16" t="n"/>
      <c r="C145" s="16" t="n"/>
      <c r="D145" s="16" t="n"/>
      <c r="E145" s="17" t="n"/>
      <c r="F145" s="18" t="n"/>
      <c r="G145" s="18" t="n"/>
      <c r="H145" s="18" t="n"/>
      <c r="I145" s="18" t="n"/>
      <c r="J145" s="5">
        <f>IF(H145="","",H145-WEEKDAY(H145,2)+1)</f>
        <v/>
      </c>
      <c r="K145" s="20" t="n"/>
      <c r="L145" s="24">
        <f>IF(A145="","",IF(I145&lt;&gt;"","Zurück",IF(G145="",IF(AND(F145&lt;&gt;"",TODAY()&gt;F145),"Versand überfällig","Geplant"),IF(AND(H145&lt;&gt;"",TODAY()&gt;H145),"Rückkehr überfällig","Extern in Arbeit"))))</f>
        <v/>
      </c>
      <c r="M145" s="25">
        <f>IF(OR(A145="",I145&lt;&gt;"",H145=""),"",H145-TODAY())</f>
        <v/>
      </c>
      <c r="N145" s="25">
        <f>IF(OR(A145="",I145="",H145=""),"",I145-H145)</f>
        <v/>
      </c>
      <c r="O145" s="23" t="n"/>
    </row>
    <row r="146">
      <c r="A146" s="16" t="n"/>
      <c r="B146" s="16" t="n"/>
      <c r="C146" s="16" t="n"/>
      <c r="D146" s="16" t="n"/>
      <c r="E146" s="17" t="n"/>
      <c r="F146" s="18" t="n"/>
      <c r="G146" s="18" t="n"/>
      <c r="H146" s="18" t="n"/>
      <c r="I146" s="18" t="n"/>
      <c r="J146" s="19">
        <f>IF(H146="","",H146-WEEKDAY(H146,2)+1)</f>
        <v/>
      </c>
      <c r="K146" s="20" t="n"/>
      <c r="L146" s="21">
        <f>IF(A146="","",IF(I146&lt;&gt;"","Zurück",IF(G146="",IF(AND(F146&lt;&gt;"",TODAY()&gt;F146),"Versand überfällig","Geplant"),IF(AND(H146&lt;&gt;"",TODAY()&gt;H146),"Rückkehr überfällig","Extern in Arbeit"))))</f>
        <v/>
      </c>
      <c r="M146" s="22">
        <f>IF(OR(A146="",I146&lt;&gt;"",H146=""),"",H146-TODAY())</f>
        <v/>
      </c>
      <c r="N146" s="22">
        <f>IF(OR(A146="",I146="",H146=""),"",I146-H146)</f>
        <v/>
      </c>
      <c r="O146" s="23" t="n"/>
    </row>
    <row r="147">
      <c r="A147" s="16" t="n"/>
      <c r="B147" s="16" t="n"/>
      <c r="C147" s="16" t="n"/>
      <c r="D147" s="16" t="n"/>
      <c r="E147" s="17" t="n"/>
      <c r="F147" s="18" t="n"/>
      <c r="G147" s="18" t="n"/>
      <c r="H147" s="18" t="n"/>
      <c r="I147" s="18" t="n"/>
      <c r="J147" s="5">
        <f>IF(H147="","",H147-WEEKDAY(H147,2)+1)</f>
        <v/>
      </c>
      <c r="K147" s="20" t="n"/>
      <c r="L147" s="24">
        <f>IF(A147="","",IF(I147&lt;&gt;"","Zurück",IF(G147="",IF(AND(F147&lt;&gt;"",TODAY()&gt;F147),"Versand überfällig","Geplant"),IF(AND(H147&lt;&gt;"",TODAY()&gt;H147),"Rückkehr überfällig","Extern in Arbeit"))))</f>
        <v/>
      </c>
      <c r="M147" s="25">
        <f>IF(OR(A147="",I147&lt;&gt;"",H147=""),"",H147-TODAY())</f>
        <v/>
      </c>
      <c r="N147" s="25">
        <f>IF(OR(A147="",I147="",H147=""),"",I147-H147)</f>
        <v/>
      </c>
      <c r="O147" s="23" t="n"/>
    </row>
    <row r="148">
      <c r="A148" s="16" t="n"/>
      <c r="B148" s="16" t="n"/>
      <c r="C148" s="16" t="n"/>
      <c r="D148" s="16" t="n"/>
      <c r="E148" s="17" t="n"/>
      <c r="F148" s="18" t="n"/>
      <c r="G148" s="18" t="n"/>
      <c r="H148" s="18" t="n"/>
      <c r="I148" s="18" t="n"/>
      <c r="J148" s="19">
        <f>IF(H148="","",H148-WEEKDAY(H148,2)+1)</f>
        <v/>
      </c>
      <c r="K148" s="20" t="n"/>
      <c r="L148" s="21">
        <f>IF(A148="","",IF(I148&lt;&gt;"","Zurück",IF(G148="",IF(AND(F148&lt;&gt;"",TODAY()&gt;F148),"Versand überfällig","Geplant"),IF(AND(H148&lt;&gt;"",TODAY()&gt;H148),"Rückkehr überfällig","Extern in Arbeit"))))</f>
        <v/>
      </c>
      <c r="M148" s="22">
        <f>IF(OR(A148="",I148&lt;&gt;"",H148=""),"",H148-TODAY())</f>
        <v/>
      </c>
      <c r="N148" s="22">
        <f>IF(OR(A148="",I148="",H148=""),"",I148-H148)</f>
        <v/>
      </c>
      <c r="O148" s="23" t="n"/>
    </row>
    <row r="149">
      <c r="A149" s="16" t="n"/>
      <c r="B149" s="16" t="n"/>
      <c r="C149" s="16" t="n"/>
      <c r="D149" s="16" t="n"/>
      <c r="E149" s="17" t="n"/>
      <c r="F149" s="18" t="n"/>
      <c r="G149" s="18" t="n"/>
      <c r="H149" s="18" t="n"/>
      <c r="I149" s="18" t="n"/>
      <c r="J149" s="5">
        <f>IF(H149="","",H149-WEEKDAY(H149,2)+1)</f>
        <v/>
      </c>
      <c r="K149" s="20" t="n"/>
      <c r="L149" s="24">
        <f>IF(A149="","",IF(I149&lt;&gt;"","Zurück",IF(G149="",IF(AND(F149&lt;&gt;"",TODAY()&gt;F149),"Versand überfällig","Geplant"),IF(AND(H149&lt;&gt;"",TODAY()&gt;H149),"Rückkehr überfällig","Extern in Arbeit"))))</f>
        <v/>
      </c>
      <c r="M149" s="25">
        <f>IF(OR(A149="",I149&lt;&gt;"",H149=""),"",H149-TODAY())</f>
        <v/>
      </c>
      <c r="N149" s="25">
        <f>IF(OR(A149="",I149="",H149=""),"",I149-H149)</f>
        <v/>
      </c>
      <c r="O149" s="23" t="n"/>
    </row>
    <row r="150">
      <c r="A150" s="16" t="n"/>
      <c r="B150" s="16" t="n"/>
      <c r="C150" s="16" t="n"/>
      <c r="D150" s="16" t="n"/>
      <c r="E150" s="17" t="n"/>
      <c r="F150" s="18" t="n"/>
      <c r="G150" s="18" t="n"/>
      <c r="H150" s="18" t="n"/>
      <c r="I150" s="18" t="n"/>
      <c r="J150" s="19">
        <f>IF(H150="","",H150-WEEKDAY(H150,2)+1)</f>
        <v/>
      </c>
      <c r="K150" s="20" t="n"/>
      <c r="L150" s="21">
        <f>IF(A150="","",IF(I150&lt;&gt;"","Zurück",IF(G150="",IF(AND(F150&lt;&gt;"",TODAY()&gt;F150),"Versand überfällig","Geplant"),IF(AND(H150&lt;&gt;"",TODAY()&gt;H150),"Rückkehr überfällig","Extern in Arbeit"))))</f>
        <v/>
      </c>
      <c r="M150" s="22">
        <f>IF(OR(A150="",I150&lt;&gt;"",H150=""),"",H150-TODAY())</f>
        <v/>
      </c>
      <c r="N150" s="22">
        <f>IF(OR(A150="",I150="",H150=""),"",I150-H150)</f>
        <v/>
      </c>
      <c r="O150" s="23" t="n"/>
    </row>
    <row r="151">
      <c r="A151" s="16" t="n"/>
      <c r="B151" s="16" t="n"/>
      <c r="C151" s="16" t="n"/>
      <c r="D151" s="16" t="n"/>
      <c r="E151" s="17" t="n"/>
      <c r="F151" s="18" t="n"/>
      <c r="G151" s="18" t="n"/>
      <c r="H151" s="18" t="n"/>
      <c r="I151" s="18" t="n"/>
      <c r="J151" s="5">
        <f>IF(H151="","",H151-WEEKDAY(H151,2)+1)</f>
        <v/>
      </c>
      <c r="K151" s="20" t="n"/>
      <c r="L151" s="24">
        <f>IF(A151="","",IF(I151&lt;&gt;"","Zurück",IF(G151="",IF(AND(F151&lt;&gt;"",TODAY()&gt;F151),"Versand überfällig","Geplant"),IF(AND(H151&lt;&gt;"",TODAY()&gt;H151),"Rückkehr überfällig","Extern in Arbeit"))))</f>
        <v/>
      </c>
      <c r="M151" s="25">
        <f>IF(OR(A151="",I151&lt;&gt;"",H151=""),"",H151-TODAY())</f>
        <v/>
      </c>
      <c r="N151" s="25">
        <f>IF(OR(A151="",I151="",H151=""),"",I151-H151)</f>
        <v/>
      </c>
      <c r="O151" s="23" t="n"/>
    </row>
    <row r="152">
      <c r="A152" s="16" t="n"/>
      <c r="B152" s="16" t="n"/>
      <c r="C152" s="16" t="n"/>
      <c r="D152" s="16" t="n"/>
      <c r="E152" s="17" t="n"/>
      <c r="F152" s="18" t="n"/>
      <c r="G152" s="18" t="n"/>
      <c r="H152" s="18" t="n"/>
      <c r="I152" s="18" t="n"/>
      <c r="J152" s="19">
        <f>IF(H152="","",H152-WEEKDAY(H152,2)+1)</f>
        <v/>
      </c>
      <c r="K152" s="20" t="n"/>
      <c r="L152" s="21">
        <f>IF(A152="","",IF(I152&lt;&gt;"","Zurück",IF(G152="",IF(AND(F152&lt;&gt;"",TODAY()&gt;F152),"Versand überfällig","Geplant"),IF(AND(H152&lt;&gt;"",TODAY()&gt;H152),"Rückkehr überfällig","Extern in Arbeit"))))</f>
        <v/>
      </c>
      <c r="M152" s="22">
        <f>IF(OR(A152="",I152&lt;&gt;"",H152=""),"",H152-TODAY())</f>
        <v/>
      </c>
      <c r="N152" s="22">
        <f>IF(OR(A152="",I152="",H152=""),"",I152-H152)</f>
        <v/>
      </c>
      <c r="O152" s="23" t="n"/>
    </row>
    <row r="153">
      <c r="A153" s="16" t="n"/>
      <c r="B153" s="16" t="n"/>
      <c r="C153" s="16" t="n"/>
      <c r="D153" s="16" t="n"/>
      <c r="E153" s="17" t="n"/>
      <c r="F153" s="18" t="n"/>
      <c r="G153" s="18" t="n"/>
      <c r="H153" s="18" t="n"/>
      <c r="I153" s="18" t="n"/>
      <c r="J153" s="5">
        <f>IF(H153="","",H153-WEEKDAY(H153,2)+1)</f>
        <v/>
      </c>
      <c r="K153" s="20" t="n"/>
      <c r="L153" s="24">
        <f>IF(A153="","",IF(I153&lt;&gt;"","Zurück",IF(G153="",IF(AND(F153&lt;&gt;"",TODAY()&gt;F153),"Versand überfällig","Geplant"),IF(AND(H153&lt;&gt;"",TODAY()&gt;H153),"Rückkehr überfällig","Extern in Arbeit"))))</f>
        <v/>
      </c>
      <c r="M153" s="25">
        <f>IF(OR(A153="",I153&lt;&gt;"",H153=""),"",H153-TODAY())</f>
        <v/>
      </c>
      <c r="N153" s="25">
        <f>IF(OR(A153="",I153="",H153=""),"",I153-H153)</f>
        <v/>
      </c>
      <c r="O153" s="23" t="n"/>
    </row>
    <row r="154">
      <c r="A154" s="16" t="n"/>
      <c r="B154" s="16" t="n"/>
      <c r="C154" s="16" t="n"/>
      <c r="D154" s="16" t="n"/>
      <c r="E154" s="17" t="n"/>
      <c r="F154" s="18" t="n"/>
      <c r="G154" s="18" t="n"/>
      <c r="H154" s="18" t="n"/>
      <c r="I154" s="18" t="n"/>
      <c r="J154" s="19">
        <f>IF(H154="","",H154-WEEKDAY(H154,2)+1)</f>
        <v/>
      </c>
      <c r="K154" s="20" t="n"/>
      <c r="L154" s="21">
        <f>IF(A154="","",IF(I154&lt;&gt;"","Zurück",IF(G154="",IF(AND(F154&lt;&gt;"",TODAY()&gt;F154),"Versand überfällig","Geplant"),IF(AND(H154&lt;&gt;"",TODAY()&gt;H154),"Rückkehr überfällig","Extern in Arbeit"))))</f>
        <v/>
      </c>
      <c r="M154" s="22">
        <f>IF(OR(A154="",I154&lt;&gt;"",H154=""),"",H154-TODAY())</f>
        <v/>
      </c>
      <c r="N154" s="22">
        <f>IF(OR(A154="",I154="",H154=""),"",I154-H154)</f>
        <v/>
      </c>
      <c r="O154" s="23" t="n"/>
    </row>
    <row r="155">
      <c r="A155" s="16" t="n"/>
      <c r="B155" s="16" t="n"/>
      <c r="C155" s="16" t="n"/>
      <c r="D155" s="16" t="n"/>
      <c r="E155" s="17" t="n"/>
      <c r="F155" s="18" t="n"/>
      <c r="G155" s="18" t="n"/>
      <c r="H155" s="18" t="n"/>
      <c r="I155" s="18" t="n"/>
      <c r="J155" s="5">
        <f>IF(H155="","",H155-WEEKDAY(H155,2)+1)</f>
        <v/>
      </c>
      <c r="K155" s="20" t="n"/>
      <c r="L155" s="24">
        <f>IF(A155="","",IF(I155&lt;&gt;"","Zurück",IF(G155="",IF(AND(F155&lt;&gt;"",TODAY()&gt;F155),"Versand überfällig","Geplant"),IF(AND(H155&lt;&gt;"",TODAY()&gt;H155),"Rückkehr überfällig","Extern in Arbeit"))))</f>
        <v/>
      </c>
      <c r="M155" s="25">
        <f>IF(OR(A155="",I155&lt;&gt;"",H155=""),"",H155-TODAY())</f>
        <v/>
      </c>
      <c r="N155" s="25">
        <f>IF(OR(A155="",I155="",H155=""),"",I155-H155)</f>
        <v/>
      </c>
      <c r="O155" s="23" t="n"/>
    </row>
    <row r="156">
      <c r="A156" s="16" t="n"/>
      <c r="B156" s="16" t="n"/>
      <c r="C156" s="16" t="n"/>
      <c r="D156" s="16" t="n"/>
      <c r="E156" s="17" t="n"/>
      <c r="F156" s="18" t="n"/>
      <c r="G156" s="18" t="n"/>
      <c r="H156" s="18" t="n"/>
      <c r="I156" s="18" t="n"/>
      <c r="J156" s="19">
        <f>IF(H156="","",H156-WEEKDAY(H156,2)+1)</f>
        <v/>
      </c>
      <c r="K156" s="20" t="n"/>
      <c r="L156" s="21">
        <f>IF(A156="","",IF(I156&lt;&gt;"","Zurück",IF(G156="",IF(AND(F156&lt;&gt;"",TODAY()&gt;F156),"Versand überfällig","Geplant"),IF(AND(H156&lt;&gt;"",TODAY()&gt;H156),"Rückkehr überfällig","Extern in Arbeit"))))</f>
        <v/>
      </c>
      <c r="M156" s="22">
        <f>IF(OR(A156="",I156&lt;&gt;"",H156=""),"",H156-TODAY())</f>
        <v/>
      </c>
      <c r="N156" s="22">
        <f>IF(OR(A156="",I156="",H156=""),"",I156-H156)</f>
        <v/>
      </c>
      <c r="O156" s="23" t="n"/>
    </row>
    <row r="157">
      <c r="A157" s="16" t="n"/>
      <c r="B157" s="16" t="n"/>
      <c r="C157" s="16" t="n"/>
      <c r="D157" s="16" t="n"/>
      <c r="E157" s="17" t="n"/>
      <c r="F157" s="18" t="n"/>
      <c r="G157" s="18" t="n"/>
      <c r="H157" s="18" t="n"/>
      <c r="I157" s="18" t="n"/>
      <c r="J157" s="5">
        <f>IF(H157="","",H157-WEEKDAY(H157,2)+1)</f>
        <v/>
      </c>
      <c r="K157" s="20" t="n"/>
      <c r="L157" s="24">
        <f>IF(A157="","",IF(I157&lt;&gt;"","Zurück",IF(G157="",IF(AND(F157&lt;&gt;"",TODAY()&gt;F157),"Versand überfällig","Geplant"),IF(AND(H157&lt;&gt;"",TODAY()&gt;H157),"Rückkehr überfällig","Extern in Arbeit"))))</f>
        <v/>
      </c>
      <c r="M157" s="25">
        <f>IF(OR(A157="",I157&lt;&gt;"",H157=""),"",H157-TODAY())</f>
        <v/>
      </c>
      <c r="N157" s="25">
        <f>IF(OR(A157="",I157="",H157=""),"",I157-H157)</f>
        <v/>
      </c>
      <c r="O157" s="23" t="n"/>
    </row>
    <row r="158">
      <c r="A158" s="16" t="n"/>
      <c r="B158" s="16" t="n"/>
      <c r="C158" s="16" t="n"/>
      <c r="D158" s="16" t="n"/>
      <c r="E158" s="17" t="n"/>
      <c r="F158" s="18" t="n"/>
      <c r="G158" s="18" t="n"/>
      <c r="H158" s="18" t="n"/>
      <c r="I158" s="18" t="n"/>
      <c r="J158" s="19">
        <f>IF(H158="","",H158-WEEKDAY(H158,2)+1)</f>
        <v/>
      </c>
      <c r="K158" s="20" t="n"/>
      <c r="L158" s="21">
        <f>IF(A158="","",IF(I158&lt;&gt;"","Zurück",IF(G158="",IF(AND(F158&lt;&gt;"",TODAY()&gt;F158),"Versand überfällig","Geplant"),IF(AND(H158&lt;&gt;"",TODAY()&gt;H158),"Rückkehr überfällig","Extern in Arbeit"))))</f>
        <v/>
      </c>
      <c r="M158" s="22">
        <f>IF(OR(A158="",I158&lt;&gt;"",H158=""),"",H158-TODAY())</f>
        <v/>
      </c>
      <c r="N158" s="22">
        <f>IF(OR(A158="",I158="",H158=""),"",I158-H158)</f>
        <v/>
      </c>
      <c r="O158" s="23" t="n"/>
    </row>
    <row r="159">
      <c r="A159" s="16" t="n"/>
      <c r="B159" s="16" t="n"/>
      <c r="C159" s="16" t="n"/>
      <c r="D159" s="16" t="n"/>
      <c r="E159" s="17" t="n"/>
      <c r="F159" s="18" t="n"/>
      <c r="G159" s="18" t="n"/>
      <c r="H159" s="18" t="n"/>
      <c r="I159" s="18" t="n"/>
      <c r="J159" s="5">
        <f>IF(H159="","",H159-WEEKDAY(H159,2)+1)</f>
        <v/>
      </c>
      <c r="K159" s="20" t="n"/>
      <c r="L159" s="24">
        <f>IF(A159="","",IF(I159&lt;&gt;"","Zurück",IF(G159="",IF(AND(F159&lt;&gt;"",TODAY()&gt;F159),"Versand überfällig","Geplant"),IF(AND(H159&lt;&gt;"",TODAY()&gt;H159),"Rückkehr überfällig","Extern in Arbeit"))))</f>
        <v/>
      </c>
      <c r="M159" s="25">
        <f>IF(OR(A159="",I159&lt;&gt;"",H159=""),"",H159-TODAY())</f>
        <v/>
      </c>
      <c r="N159" s="25">
        <f>IF(OR(A159="",I159="",H159=""),"",I159-H159)</f>
        <v/>
      </c>
      <c r="O159" s="23" t="n"/>
    </row>
    <row r="160">
      <c r="A160" s="16" t="n"/>
      <c r="B160" s="16" t="n"/>
      <c r="C160" s="16" t="n"/>
      <c r="D160" s="16" t="n"/>
      <c r="E160" s="17" t="n"/>
      <c r="F160" s="18" t="n"/>
      <c r="G160" s="18" t="n"/>
      <c r="H160" s="18" t="n"/>
      <c r="I160" s="18" t="n"/>
      <c r="J160" s="19">
        <f>IF(H160="","",H160-WEEKDAY(H160,2)+1)</f>
        <v/>
      </c>
      <c r="K160" s="20" t="n"/>
      <c r="L160" s="21">
        <f>IF(A160="","",IF(I160&lt;&gt;"","Zurück",IF(G160="",IF(AND(F160&lt;&gt;"",TODAY()&gt;F160),"Versand überfällig","Geplant"),IF(AND(H160&lt;&gt;"",TODAY()&gt;H160),"Rückkehr überfällig","Extern in Arbeit"))))</f>
        <v/>
      </c>
      <c r="M160" s="22">
        <f>IF(OR(A160="",I160&lt;&gt;"",H160=""),"",H160-TODAY())</f>
        <v/>
      </c>
      <c r="N160" s="22">
        <f>IF(OR(A160="",I160="",H160=""),"",I160-H160)</f>
        <v/>
      </c>
      <c r="O160" s="23" t="n"/>
    </row>
    <row r="161">
      <c r="A161" s="16" t="n"/>
      <c r="B161" s="16" t="n"/>
      <c r="C161" s="16" t="n"/>
      <c r="D161" s="16" t="n"/>
      <c r="E161" s="17" t="n"/>
      <c r="F161" s="18" t="n"/>
      <c r="G161" s="18" t="n"/>
      <c r="H161" s="18" t="n"/>
      <c r="I161" s="18" t="n"/>
      <c r="J161" s="5">
        <f>IF(H161="","",H161-WEEKDAY(H161,2)+1)</f>
        <v/>
      </c>
      <c r="K161" s="20" t="n"/>
      <c r="L161" s="24">
        <f>IF(A161="","",IF(I161&lt;&gt;"","Zurück",IF(G161="",IF(AND(F161&lt;&gt;"",TODAY()&gt;F161),"Versand überfällig","Geplant"),IF(AND(H161&lt;&gt;"",TODAY()&gt;H161),"Rückkehr überfällig","Extern in Arbeit"))))</f>
        <v/>
      </c>
      <c r="M161" s="25">
        <f>IF(OR(A161="",I161&lt;&gt;"",H161=""),"",H161-TODAY())</f>
        <v/>
      </c>
      <c r="N161" s="25">
        <f>IF(OR(A161="",I161="",H161=""),"",I161-H161)</f>
        <v/>
      </c>
      <c r="O161" s="23" t="n"/>
    </row>
    <row r="162">
      <c r="A162" s="16" t="n"/>
      <c r="B162" s="16" t="n"/>
      <c r="C162" s="16" t="n"/>
      <c r="D162" s="16" t="n"/>
      <c r="E162" s="17" t="n"/>
      <c r="F162" s="18" t="n"/>
      <c r="G162" s="18" t="n"/>
      <c r="H162" s="18" t="n"/>
      <c r="I162" s="18" t="n"/>
      <c r="J162" s="19">
        <f>IF(H162="","",H162-WEEKDAY(H162,2)+1)</f>
        <v/>
      </c>
      <c r="K162" s="20" t="n"/>
      <c r="L162" s="21">
        <f>IF(A162="","",IF(I162&lt;&gt;"","Zurück",IF(G162="",IF(AND(F162&lt;&gt;"",TODAY()&gt;F162),"Versand überfällig","Geplant"),IF(AND(H162&lt;&gt;"",TODAY()&gt;H162),"Rückkehr überfällig","Extern in Arbeit"))))</f>
        <v/>
      </c>
      <c r="M162" s="22">
        <f>IF(OR(A162="",I162&lt;&gt;"",H162=""),"",H162-TODAY())</f>
        <v/>
      </c>
      <c r="N162" s="22">
        <f>IF(OR(A162="",I162="",H162=""),"",I162-H162)</f>
        <v/>
      </c>
      <c r="O162" s="23" t="n"/>
    </row>
    <row r="163">
      <c r="A163" s="16" t="n"/>
      <c r="B163" s="16" t="n"/>
      <c r="C163" s="16" t="n"/>
      <c r="D163" s="16" t="n"/>
      <c r="E163" s="17" t="n"/>
      <c r="F163" s="18" t="n"/>
      <c r="G163" s="18" t="n"/>
      <c r="H163" s="18" t="n"/>
      <c r="I163" s="18" t="n"/>
      <c r="J163" s="5">
        <f>IF(H163="","",H163-WEEKDAY(H163,2)+1)</f>
        <v/>
      </c>
      <c r="K163" s="20" t="n"/>
      <c r="L163" s="24">
        <f>IF(A163="","",IF(I163&lt;&gt;"","Zurück",IF(G163="",IF(AND(F163&lt;&gt;"",TODAY()&gt;F163),"Versand überfällig","Geplant"),IF(AND(H163&lt;&gt;"",TODAY()&gt;H163),"Rückkehr überfällig","Extern in Arbeit"))))</f>
        <v/>
      </c>
      <c r="M163" s="25">
        <f>IF(OR(A163="",I163&lt;&gt;"",H163=""),"",H163-TODAY())</f>
        <v/>
      </c>
      <c r="N163" s="25">
        <f>IF(OR(A163="",I163="",H163=""),"",I163-H163)</f>
        <v/>
      </c>
      <c r="O163" s="23" t="n"/>
    </row>
    <row r="164">
      <c r="A164" s="16" t="n"/>
      <c r="B164" s="16" t="n"/>
      <c r="C164" s="16" t="n"/>
      <c r="D164" s="16" t="n"/>
      <c r="E164" s="17" t="n"/>
      <c r="F164" s="18" t="n"/>
      <c r="G164" s="18" t="n"/>
      <c r="H164" s="18" t="n"/>
      <c r="I164" s="18" t="n"/>
      <c r="J164" s="19">
        <f>IF(H164="","",H164-WEEKDAY(H164,2)+1)</f>
        <v/>
      </c>
      <c r="K164" s="20" t="n"/>
      <c r="L164" s="21">
        <f>IF(A164="","",IF(I164&lt;&gt;"","Zurück",IF(G164="",IF(AND(F164&lt;&gt;"",TODAY()&gt;F164),"Versand überfällig","Geplant"),IF(AND(H164&lt;&gt;"",TODAY()&gt;H164),"Rückkehr überfällig","Extern in Arbeit"))))</f>
        <v/>
      </c>
      <c r="M164" s="22">
        <f>IF(OR(A164="",I164&lt;&gt;"",H164=""),"",H164-TODAY())</f>
        <v/>
      </c>
      <c r="N164" s="22">
        <f>IF(OR(A164="",I164="",H164=""),"",I164-H164)</f>
        <v/>
      </c>
      <c r="O164" s="23" t="n"/>
    </row>
    <row r="165">
      <c r="A165" s="16" t="n"/>
      <c r="B165" s="16" t="n"/>
      <c r="C165" s="16" t="n"/>
      <c r="D165" s="16" t="n"/>
      <c r="E165" s="17" t="n"/>
      <c r="F165" s="18" t="n"/>
      <c r="G165" s="18" t="n"/>
      <c r="H165" s="18" t="n"/>
      <c r="I165" s="18" t="n"/>
      <c r="J165" s="5">
        <f>IF(H165="","",H165-WEEKDAY(H165,2)+1)</f>
        <v/>
      </c>
      <c r="K165" s="20" t="n"/>
      <c r="L165" s="24">
        <f>IF(A165="","",IF(I165&lt;&gt;"","Zurück",IF(G165="",IF(AND(F165&lt;&gt;"",TODAY()&gt;F165),"Versand überfällig","Geplant"),IF(AND(H165&lt;&gt;"",TODAY()&gt;H165),"Rückkehr überfällig","Extern in Arbeit"))))</f>
        <v/>
      </c>
      <c r="M165" s="25">
        <f>IF(OR(A165="",I165&lt;&gt;"",H165=""),"",H165-TODAY())</f>
        <v/>
      </c>
      <c r="N165" s="25">
        <f>IF(OR(A165="",I165="",H165=""),"",I165-H165)</f>
        <v/>
      </c>
      <c r="O165" s="23" t="n"/>
    </row>
    <row r="166">
      <c r="A166" s="16" t="n"/>
      <c r="B166" s="16" t="n"/>
      <c r="C166" s="16" t="n"/>
      <c r="D166" s="16" t="n"/>
      <c r="E166" s="17" t="n"/>
      <c r="F166" s="18" t="n"/>
      <c r="G166" s="18" t="n"/>
      <c r="H166" s="18" t="n"/>
      <c r="I166" s="18" t="n"/>
      <c r="J166" s="19">
        <f>IF(H166="","",H166-WEEKDAY(H166,2)+1)</f>
        <v/>
      </c>
      <c r="K166" s="20" t="n"/>
      <c r="L166" s="21">
        <f>IF(A166="","",IF(I166&lt;&gt;"","Zurück",IF(G166="",IF(AND(F166&lt;&gt;"",TODAY()&gt;F166),"Versand überfällig","Geplant"),IF(AND(H166&lt;&gt;"",TODAY()&gt;H166),"Rückkehr überfällig","Extern in Arbeit"))))</f>
        <v/>
      </c>
      <c r="M166" s="22">
        <f>IF(OR(A166="",I166&lt;&gt;"",H166=""),"",H166-TODAY())</f>
        <v/>
      </c>
      <c r="N166" s="22">
        <f>IF(OR(A166="",I166="",H166=""),"",I166-H166)</f>
        <v/>
      </c>
      <c r="O166" s="23" t="n"/>
    </row>
    <row r="167">
      <c r="A167" s="16" t="n"/>
      <c r="B167" s="16" t="n"/>
      <c r="C167" s="16" t="n"/>
      <c r="D167" s="16" t="n"/>
      <c r="E167" s="17" t="n"/>
      <c r="F167" s="18" t="n"/>
      <c r="G167" s="18" t="n"/>
      <c r="H167" s="18" t="n"/>
      <c r="I167" s="18" t="n"/>
      <c r="J167" s="5">
        <f>IF(H167="","",H167-WEEKDAY(H167,2)+1)</f>
        <v/>
      </c>
      <c r="K167" s="20" t="n"/>
      <c r="L167" s="24">
        <f>IF(A167="","",IF(I167&lt;&gt;"","Zurück",IF(G167="",IF(AND(F167&lt;&gt;"",TODAY()&gt;F167),"Versand überfällig","Geplant"),IF(AND(H167&lt;&gt;"",TODAY()&gt;H167),"Rückkehr überfällig","Extern in Arbeit"))))</f>
        <v/>
      </c>
      <c r="M167" s="25">
        <f>IF(OR(A167="",I167&lt;&gt;"",H167=""),"",H167-TODAY())</f>
        <v/>
      </c>
      <c r="N167" s="25">
        <f>IF(OR(A167="",I167="",H167=""),"",I167-H167)</f>
        <v/>
      </c>
      <c r="O167" s="23" t="n"/>
    </row>
    <row r="168">
      <c r="A168" s="16" t="n"/>
      <c r="B168" s="16" t="n"/>
      <c r="C168" s="16" t="n"/>
      <c r="D168" s="16" t="n"/>
      <c r="E168" s="17" t="n"/>
      <c r="F168" s="18" t="n"/>
      <c r="G168" s="18" t="n"/>
      <c r="H168" s="18" t="n"/>
      <c r="I168" s="18" t="n"/>
      <c r="J168" s="19">
        <f>IF(H168="","",H168-WEEKDAY(H168,2)+1)</f>
        <v/>
      </c>
      <c r="K168" s="20" t="n"/>
      <c r="L168" s="21">
        <f>IF(A168="","",IF(I168&lt;&gt;"","Zurück",IF(G168="",IF(AND(F168&lt;&gt;"",TODAY()&gt;F168),"Versand überfällig","Geplant"),IF(AND(H168&lt;&gt;"",TODAY()&gt;H168),"Rückkehr überfällig","Extern in Arbeit"))))</f>
        <v/>
      </c>
      <c r="M168" s="22">
        <f>IF(OR(A168="",I168&lt;&gt;"",H168=""),"",H168-TODAY())</f>
        <v/>
      </c>
      <c r="N168" s="22">
        <f>IF(OR(A168="",I168="",H168=""),"",I168-H168)</f>
        <v/>
      </c>
      <c r="O168" s="23" t="n"/>
    </row>
    <row r="169">
      <c r="A169" s="16" t="n"/>
      <c r="B169" s="16" t="n"/>
      <c r="C169" s="16" t="n"/>
      <c r="D169" s="16" t="n"/>
      <c r="E169" s="17" t="n"/>
      <c r="F169" s="18" t="n"/>
      <c r="G169" s="18" t="n"/>
      <c r="H169" s="18" t="n"/>
      <c r="I169" s="18" t="n"/>
      <c r="J169" s="5">
        <f>IF(H169="","",H169-WEEKDAY(H169,2)+1)</f>
        <v/>
      </c>
      <c r="K169" s="20" t="n"/>
      <c r="L169" s="24">
        <f>IF(A169="","",IF(I169&lt;&gt;"","Zurück",IF(G169="",IF(AND(F169&lt;&gt;"",TODAY()&gt;F169),"Versand überfällig","Geplant"),IF(AND(H169&lt;&gt;"",TODAY()&gt;H169),"Rückkehr überfällig","Extern in Arbeit"))))</f>
        <v/>
      </c>
      <c r="M169" s="25">
        <f>IF(OR(A169="",I169&lt;&gt;"",H169=""),"",H169-TODAY())</f>
        <v/>
      </c>
      <c r="N169" s="25">
        <f>IF(OR(A169="",I169="",H169=""),"",I169-H169)</f>
        <v/>
      </c>
      <c r="O169" s="23" t="n"/>
    </row>
    <row r="170">
      <c r="A170" s="16" t="n"/>
      <c r="B170" s="16" t="n"/>
      <c r="C170" s="16" t="n"/>
      <c r="D170" s="16" t="n"/>
      <c r="E170" s="17" t="n"/>
      <c r="F170" s="18" t="n"/>
      <c r="G170" s="18" t="n"/>
      <c r="H170" s="18" t="n"/>
      <c r="I170" s="18" t="n"/>
      <c r="J170" s="19">
        <f>IF(H170="","",H170-WEEKDAY(H170,2)+1)</f>
        <v/>
      </c>
      <c r="K170" s="20" t="n"/>
      <c r="L170" s="21">
        <f>IF(A170="","",IF(I170&lt;&gt;"","Zurück",IF(G170="",IF(AND(F170&lt;&gt;"",TODAY()&gt;F170),"Versand überfällig","Geplant"),IF(AND(H170&lt;&gt;"",TODAY()&gt;H170),"Rückkehr überfällig","Extern in Arbeit"))))</f>
        <v/>
      </c>
      <c r="M170" s="22">
        <f>IF(OR(A170="",I170&lt;&gt;"",H170=""),"",H170-TODAY())</f>
        <v/>
      </c>
      <c r="N170" s="22">
        <f>IF(OR(A170="",I170="",H170=""),"",I170-H170)</f>
        <v/>
      </c>
      <c r="O170" s="23" t="n"/>
    </row>
    <row r="171">
      <c r="A171" s="16" t="n"/>
      <c r="B171" s="16" t="n"/>
      <c r="C171" s="16" t="n"/>
      <c r="D171" s="16" t="n"/>
      <c r="E171" s="17" t="n"/>
      <c r="F171" s="18" t="n"/>
      <c r="G171" s="18" t="n"/>
      <c r="H171" s="18" t="n"/>
      <c r="I171" s="18" t="n"/>
      <c r="J171" s="5">
        <f>IF(H171="","",H171-WEEKDAY(H171,2)+1)</f>
        <v/>
      </c>
      <c r="K171" s="20" t="n"/>
      <c r="L171" s="24">
        <f>IF(A171="","",IF(I171&lt;&gt;"","Zurück",IF(G171="",IF(AND(F171&lt;&gt;"",TODAY()&gt;F171),"Versand überfällig","Geplant"),IF(AND(H171&lt;&gt;"",TODAY()&gt;H171),"Rückkehr überfällig","Extern in Arbeit"))))</f>
        <v/>
      </c>
      <c r="M171" s="25">
        <f>IF(OR(A171="",I171&lt;&gt;"",H171=""),"",H171-TODAY())</f>
        <v/>
      </c>
      <c r="N171" s="25">
        <f>IF(OR(A171="",I171="",H171=""),"",I171-H171)</f>
        <v/>
      </c>
      <c r="O171" s="23" t="n"/>
    </row>
    <row r="172">
      <c r="A172" s="16" t="n"/>
      <c r="B172" s="16" t="n"/>
      <c r="C172" s="16" t="n"/>
      <c r="D172" s="16" t="n"/>
      <c r="E172" s="17" t="n"/>
      <c r="F172" s="18" t="n"/>
      <c r="G172" s="18" t="n"/>
      <c r="H172" s="18" t="n"/>
      <c r="I172" s="18" t="n"/>
      <c r="J172" s="19">
        <f>IF(H172="","",H172-WEEKDAY(H172,2)+1)</f>
        <v/>
      </c>
      <c r="K172" s="20" t="n"/>
      <c r="L172" s="21">
        <f>IF(A172="","",IF(I172&lt;&gt;"","Zurück",IF(G172="",IF(AND(F172&lt;&gt;"",TODAY()&gt;F172),"Versand überfällig","Geplant"),IF(AND(H172&lt;&gt;"",TODAY()&gt;H172),"Rückkehr überfällig","Extern in Arbeit"))))</f>
        <v/>
      </c>
      <c r="M172" s="22">
        <f>IF(OR(A172="",I172&lt;&gt;"",H172=""),"",H172-TODAY())</f>
        <v/>
      </c>
      <c r="N172" s="22">
        <f>IF(OR(A172="",I172="",H172=""),"",I172-H172)</f>
        <v/>
      </c>
      <c r="O172" s="23" t="n"/>
    </row>
    <row r="173">
      <c r="A173" s="16" t="n"/>
      <c r="B173" s="16" t="n"/>
      <c r="C173" s="16" t="n"/>
      <c r="D173" s="16" t="n"/>
      <c r="E173" s="17" t="n"/>
      <c r="F173" s="18" t="n"/>
      <c r="G173" s="18" t="n"/>
      <c r="H173" s="18" t="n"/>
      <c r="I173" s="18" t="n"/>
      <c r="J173" s="5">
        <f>IF(H173="","",H173-WEEKDAY(H173,2)+1)</f>
        <v/>
      </c>
      <c r="K173" s="20" t="n"/>
      <c r="L173" s="24">
        <f>IF(A173="","",IF(I173&lt;&gt;"","Zurück",IF(G173="",IF(AND(F173&lt;&gt;"",TODAY()&gt;F173),"Versand überfällig","Geplant"),IF(AND(H173&lt;&gt;"",TODAY()&gt;H173),"Rückkehr überfällig","Extern in Arbeit"))))</f>
        <v/>
      </c>
      <c r="M173" s="25">
        <f>IF(OR(A173="",I173&lt;&gt;"",H173=""),"",H173-TODAY())</f>
        <v/>
      </c>
      <c r="N173" s="25">
        <f>IF(OR(A173="",I173="",H173=""),"",I173-H173)</f>
        <v/>
      </c>
      <c r="O173" s="23" t="n"/>
    </row>
    <row r="174">
      <c r="A174" s="16" t="n"/>
      <c r="B174" s="16" t="n"/>
      <c r="C174" s="16" t="n"/>
      <c r="D174" s="16" t="n"/>
      <c r="E174" s="17" t="n"/>
      <c r="F174" s="18" t="n"/>
      <c r="G174" s="18" t="n"/>
      <c r="H174" s="18" t="n"/>
      <c r="I174" s="18" t="n"/>
      <c r="J174" s="19">
        <f>IF(H174="","",H174-WEEKDAY(H174,2)+1)</f>
        <v/>
      </c>
      <c r="K174" s="20" t="n"/>
      <c r="L174" s="21">
        <f>IF(A174="","",IF(I174&lt;&gt;"","Zurück",IF(G174="",IF(AND(F174&lt;&gt;"",TODAY()&gt;F174),"Versand überfällig","Geplant"),IF(AND(H174&lt;&gt;"",TODAY()&gt;H174),"Rückkehr überfällig","Extern in Arbeit"))))</f>
        <v/>
      </c>
      <c r="M174" s="22">
        <f>IF(OR(A174="",I174&lt;&gt;"",H174=""),"",H174-TODAY())</f>
        <v/>
      </c>
      <c r="N174" s="22">
        <f>IF(OR(A174="",I174="",H174=""),"",I174-H174)</f>
        <v/>
      </c>
      <c r="O174" s="23" t="n"/>
    </row>
    <row r="175">
      <c r="A175" s="16" t="n"/>
      <c r="B175" s="16" t="n"/>
      <c r="C175" s="16" t="n"/>
      <c r="D175" s="16" t="n"/>
      <c r="E175" s="17" t="n"/>
      <c r="F175" s="18" t="n"/>
      <c r="G175" s="18" t="n"/>
      <c r="H175" s="18" t="n"/>
      <c r="I175" s="18" t="n"/>
      <c r="J175" s="5">
        <f>IF(H175="","",H175-WEEKDAY(H175,2)+1)</f>
        <v/>
      </c>
      <c r="K175" s="20" t="n"/>
      <c r="L175" s="24">
        <f>IF(A175="","",IF(I175&lt;&gt;"","Zurück",IF(G175="",IF(AND(F175&lt;&gt;"",TODAY()&gt;F175),"Versand überfällig","Geplant"),IF(AND(H175&lt;&gt;"",TODAY()&gt;H175),"Rückkehr überfällig","Extern in Arbeit"))))</f>
        <v/>
      </c>
      <c r="M175" s="25">
        <f>IF(OR(A175="",I175&lt;&gt;"",H175=""),"",H175-TODAY())</f>
        <v/>
      </c>
      <c r="N175" s="25">
        <f>IF(OR(A175="",I175="",H175=""),"",I175-H175)</f>
        <v/>
      </c>
      <c r="O175" s="23" t="n"/>
    </row>
    <row r="176">
      <c r="A176" s="16" t="n"/>
      <c r="B176" s="16" t="n"/>
      <c r="C176" s="16" t="n"/>
      <c r="D176" s="16" t="n"/>
      <c r="E176" s="17" t="n"/>
      <c r="F176" s="18" t="n"/>
      <c r="G176" s="18" t="n"/>
      <c r="H176" s="18" t="n"/>
      <c r="I176" s="18" t="n"/>
      <c r="J176" s="19">
        <f>IF(H176="","",H176-WEEKDAY(H176,2)+1)</f>
        <v/>
      </c>
      <c r="K176" s="20" t="n"/>
      <c r="L176" s="21">
        <f>IF(A176="","",IF(I176&lt;&gt;"","Zurück",IF(G176="",IF(AND(F176&lt;&gt;"",TODAY()&gt;F176),"Versand überfällig","Geplant"),IF(AND(H176&lt;&gt;"",TODAY()&gt;H176),"Rückkehr überfällig","Extern in Arbeit"))))</f>
        <v/>
      </c>
      <c r="M176" s="22">
        <f>IF(OR(A176="",I176&lt;&gt;"",H176=""),"",H176-TODAY())</f>
        <v/>
      </c>
      <c r="N176" s="22">
        <f>IF(OR(A176="",I176="",H176=""),"",I176-H176)</f>
        <v/>
      </c>
      <c r="O176" s="23" t="n"/>
    </row>
    <row r="177">
      <c r="A177" s="16" t="n"/>
      <c r="B177" s="16" t="n"/>
      <c r="C177" s="16" t="n"/>
      <c r="D177" s="16" t="n"/>
      <c r="E177" s="17" t="n"/>
      <c r="F177" s="18" t="n"/>
      <c r="G177" s="18" t="n"/>
      <c r="H177" s="18" t="n"/>
      <c r="I177" s="18" t="n"/>
      <c r="J177" s="5">
        <f>IF(H177="","",H177-WEEKDAY(H177,2)+1)</f>
        <v/>
      </c>
      <c r="K177" s="20" t="n"/>
      <c r="L177" s="24">
        <f>IF(A177="","",IF(I177&lt;&gt;"","Zurück",IF(G177="",IF(AND(F177&lt;&gt;"",TODAY()&gt;F177),"Versand überfällig","Geplant"),IF(AND(H177&lt;&gt;"",TODAY()&gt;H177),"Rückkehr überfällig","Extern in Arbeit"))))</f>
        <v/>
      </c>
      <c r="M177" s="25">
        <f>IF(OR(A177="",I177&lt;&gt;"",H177=""),"",H177-TODAY())</f>
        <v/>
      </c>
      <c r="N177" s="25">
        <f>IF(OR(A177="",I177="",H177=""),"",I177-H177)</f>
        <v/>
      </c>
      <c r="O177" s="23" t="n"/>
    </row>
    <row r="178">
      <c r="A178" s="16" t="n"/>
      <c r="B178" s="16" t="n"/>
      <c r="C178" s="16" t="n"/>
      <c r="D178" s="16" t="n"/>
      <c r="E178" s="17" t="n"/>
      <c r="F178" s="18" t="n"/>
      <c r="G178" s="18" t="n"/>
      <c r="H178" s="18" t="n"/>
      <c r="I178" s="18" t="n"/>
      <c r="J178" s="19">
        <f>IF(H178="","",H178-WEEKDAY(H178,2)+1)</f>
        <v/>
      </c>
      <c r="K178" s="20" t="n"/>
      <c r="L178" s="21">
        <f>IF(A178="","",IF(I178&lt;&gt;"","Zurück",IF(G178="",IF(AND(F178&lt;&gt;"",TODAY()&gt;F178),"Versand überfällig","Geplant"),IF(AND(H178&lt;&gt;"",TODAY()&gt;H178),"Rückkehr überfällig","Extern in Arbeit"))))</f>
        <v/>
      </c>
      <c r="M178" s="22">
        <f>IF(OR(A178="",I178&lt;&gt;"",H178=""),"",H178-TODAY())</f>
        <v/>
      </c>
      <c r="N178" s="22">
        <f>IF(OR(A178="",I178="",H178=""),"",I178-H178)</f>
        <v/>
      </c>
      <c r="O178" s="23" t="n"/>
    </row>
    <row r="179">
      <c r="A179" s="16" t="n"/>
      <c r="B179" s="16" t="n"/>
      <c r="C179" s="16" t="n"/>
      <c r="D179" s="16" t="n"/>
      <c r="E179" s="17" t="n"/>
      <c r="F179" s="18" t="n"/>
      <c r="G179" s="18" t="n"/>
      <c r="H179" s="18" t="n"/>
      <c r="I179" s="18" t="n"/>
      <c r="J179" s="5">
        <f>IF(H179="","",H179-WEEKDAY(H179,2)+1)</f>
        <v/>
      </c>
      <c r="K179" s="20" t="n"/>
      <c r="L179" s="24">
        <f>IF(A179="","",IF(I179&lt;&gt;"","Zurück",IF(G179="",IF(AND(F179&lt;&gt;"",TODAY()&gt;F179),"Versand überfällig","Geplant"),IF(AND(H179&lt;&gt;"",TODAY()&gt;H179),"Rückkehr überfällig","Extern in Arbeit"))))</f>
        <v/>
      </c>
      <c r="M179" s="25">
        <f>IF(OR(A179="",I179&lt;&gt;"",H179=""),"",H179-TODAY())</f>
        <v/>
      </c>
      <c r="N179" s="25">
        <f>IF(OR(A179="",I179="",H179=""),"",I179-H179)</f>
        <v/>
      </c>
      <c r="O179" s="23" t="n"/>
    </row>
    <row r="180">
      <c r="A180" s="16" t="n"/>
      <c r="B180" s="16" t="n"/>
      <c r="C180" s="16" t="n"/>
      <c r="D180" s="16" t="n"/>
      <c r="E180" s="17" t="n"/>
      <c r="F180" s="18" t="n"/>
      <c r="G180" s="18" t="n"/>
      <c r="H180" s="18" t="n"/>
      <c r="I180" s="18" t="n"/>
      <c r="J180" s="19">
        <f>IF(H180="","",H180-WEEKDAY(H180,2)+1)</f>
        <v/>
      </c>
      <c r="K180" s="20" t="n"/>
      <c r="L180" s="21">
        <f>IF(A180="","",IF(I180&lt;&gt;"","Zurück",IF(G180="",IF(AND(F180&lt;&gt;"",TODAY()&gt;F180),"Versand überfällig","Geplant"),IF(AND(H180&lt;&gt;"",TODAY()&gt;H180),"Rückkehr überfällig","Extern in Arbeit"))))</f>
        <v/>
      </c>
      <c r="M180" s="22">
        <f>IF(OR(A180="",I180&lt;&gt;"",H180=""),"",H180-TODAY())</f>
        <v/>
      </c>
      <c r="N180" s="22">
        <f>IF(OR(A180="",I180="",H180=""),"",I180-H180)</f>
        <v/>
      </c>
      <c r="O180" s="23" t="n"/>
    </row>
    <row r="181">
      <c r="A181" s="16" t="n"/>
      <c r="B181" s="16" t="n"/>
      <c r="C181" s="16" t="n"/>
      <c r="D181" s="16" t="n"/>
      <c r="E181" s="17" t="n"/>
      <c r="F181" s="18" t="n"/>
      <c r="G181" s="18" t="n"/>
      <c r="H181" s="18" t="n"/>
      <c r="I181" s="18" t="n"/>
      <c r="J181" s="5">
        <f>IF(H181="","",H181-WEEKDAY(H181,2)+1)</f>
        <v/>
      </c>
      <c r="K181" s="20" t="n"/>
      <c r="L181" s="24">
        <f>IF(A181="","",IF(I181&lt;&gt;"","Zurück",IF(G181="",IF(AND(F181&lt;&gt;"",TODAY()&gt;F181),"Versand überfällig","Geplant"),IF(AND(H181&lt;&gt;"",TODAY()&gt;H181),"Rückkehr überfällig","Extern in Arbeit"))))</f>
        <v/>
      </c>
      <c r="M181" s="25">
        <f>IF(OR(A181="",I181&lt;&gt;"",H181=""),"",H181-TODAY())</f>
        <v/>
      </c>
      <c r="N181" s="25">
        <f>IF(OR(A181="",I181="",H181=""),"",I181-H181)</f>
        <v/>
      </c>
      <c r="O181" s="23" t="n"/>
    </row>
    <row r="182">
      <c r="A182" s="16" t="n"/>
      <c r="B182" s="16" t="n"/>
      <c r="C182" s="16" t="n"/>
      <c r="D182" s="16" t="n"/>
      <c r="E182" s="17" t="n"/>
      <c r="F182" s="18" t="n"/>
      <c r="G182" s="18" t="n"/>
      <c r="H182" s="18" t="n"/>
      <c r="I182" s="18" t="n"/>
      <c r="J182" s="19">
        <f>IF(H182="","",H182-WEEKDAY(H182,2)+1)</f>
        <v/>
      </c>
      <c r="K182" s="20" t="n"/>
      <c r="L182" s="21">
        <f>IF(A182="","",IF(I182&lt;&gt;"","Zurück",IF(G182="",IF(AND(F182&lt;&gt;"",TODAY()&gt;F182),"Versand überfällig","Geplant"),IF(AND(H182&lt;&gt;"",TODAY()&gt;H182),"Rückkehr überfällig","Extern in Arbeit"))))</f>
        <v/>
      </c>
      <c r="M182" s="22">
        <f>IF(OR(A182="",I182&lt;&gt;"",H182=""),"",H182-TODAY())</f>
        <v/>
      </c>
      <c r="N182" s="22">
        <f>IF(OR(A182="",I182="",H182=""),"",I182-H182)</f>
        <v/>
      </c>
      <c r="O182" s="23" t="n"/>
    </row>
    <row r="183">
      <c r="A183" s="16" t="n"/>
      <c r="B183" s="16" t="n"/>
      <c r="C183" s="16" t="n"/>
      <c r="D183" s="16" t="n"/>
      <c r="E183" s="17" t="n"/>
      <c r="F183" s="18" t="n"/>
      <c r="G183" s="18" t="n"/>
      <c r="H183" s="18" t="n"/>
      <c r="I183" s="18" t="n"/>
      <c r="J183" s="5">
        <f>IF(H183="","",H183-WEEKDAY(H183,2)+1)</f>
        <v/>
      </c>
      <c r="K183" s="20" t="n"/>
      <c r="L183" s="24">
        <f>IF(A183="","",IF(I183&lt;&gt;"","Zurück",IF(G183="",IF(AND(F183&lt;&gt;"",TODAY()&gt;F183),"Versand überfällig","Geplant"),IF(AND(H183&lt;&gt;"",TODAY()&gt;H183),"Rückkehr überfällig","Extern in Arbeit"))))</f>
        <v/>
      </c>
      <c r="M183" s="25">
        <f>IF(OR(A183="",I183&lt;&gt;"",H183=""),"",H183-TODAY())</f>
        <v/>
      </c>
      <c r="N183" s="25">
        <f>IF(OR(A183="",I183="",H183=""),"",I183-H183)</f>
        <v/>
      </c>
      <c r="O183" s="23" t="n"/>
    </row>
    <row r="184">
      <c r="A184" s="16" t="n"/>
      <c r="B184" s="16" t="n"/>
      <c r="C184" s="16" t="n"/>
      <c r="D184" s="16" t="n"/>
      <c r="E184" s="17" t="n"/>
      <c r="F184" s="18" t="n"/>
      <c r="G184" s="18" t="n"/>
      <c r="H184" s="18" t="n"/>
      <c r="I184" s="18" t="n"/>
      <c r="J184" s="19">
        <f>IF(H184="","",H184-WEEKDAY(H184,2)+1)</f>
        <v/>
      </c>
      <c r="K184" s="20" t="n"/>
      <c r="L184" s="21">
        <f>IF(A184="","",IF(I184&lt;&gt;"","Zurück",IF(G184="",IF(AND(F184&lt;&gt;"",TODAY()&gt;F184),"Versand überfällig","Geplant"),IF(AND(H184&lt;&gt;"",TODAY()&gt;H184),"Rückkehr überfällig","Extern in Arbeit"))))</f>
        <v/>
      </c>
      <c r="M184" s="22">
        <f>IF(OR(A184="",I184&lt;&gt;"",H184=""),"",H184-TODAY())</f>
        <v/>
      </c>
      <c r="N184" s="22">
        <f>IF(OR(A184="",I184="",H184=""),"",I184-H184)</f>
        <v/>
      </c>
      <c r="O184" s="23" t="n"/>
    </row>
    <row r="185">
      <c r="A185" s="16" t="n"/>
      <c r="B185" s="16" t="n"/>
      <c r="C185" s="16" t="n"/>
      <c r="D185" s="16" t="n"/>
      <c r="E185" s="17" t="n"/>
      <c r="F185" s="18" t="n"/>
      <c r="G185" s="18" t="n"/>
      <c r="H185" s="18" t="n"/>
      <c r="I185" s="18" t="n"/>
      <c r="J185" s="5">
        <f>IF(H185="","",H185-WEEKDAY(H185,2)+1)</f>
        <v/>
      </c>
      <c r="K185" s="20" t="n"/>
      <c r="L185" s="24">
        <f>IF(A185="","",IF(I185&lt;&gt;"","Zurück",IF(G185="",IF(AND(F185&lt;&gt;"",TODAY()&gt;F185),"Versand überfällig","Geplant"),IF(AND(H185&lt;&gt;"",TODAY()&gt;H185),"Rückkehr überfällig","Extern in Arbeit"))))</f>
        <v/>
      </c>
      <c r="M185" s="25">
        <f>IF(OR(A185="",I185&lt;&gt;"",H185=""),"",H185-TODAY())</f>
        <v/>
      </c>
      <c r="N185" s="25">
        <f>IF(OR(A185="",I185="",H185=""),"",I185-H185)</f>
        <v/>
      </c>
      <c r="O185" s="23" t="n"/>
    </row>
    <row r="186">
      <c r="A186" s="16" t="n"/>
      <c r="B186" s="16" t="n"/>
      <c r="C186" s="16" t="n"/>
      <c r="D186" s="16" t="n"/>
      <c r="E186" s="17" t="n"/>
      <c r="F186" s="18" t="n"/>
      <c r="G186" s="18" t="n"/>
      <c r="H186" s="18" t="n"/>
      <c r="I186" s="18" t="n"/>
      <c r="J186" s="19">
        <f>IF(H186="","",H186-WEEKDAY(H186,2)+1)</f>
        <v/>
      </c>
      <c r="K186" s="20" t="n"/>
      <c r="L186" s="21">
        <f>IF(A186="","",IF(I186&lt;&gt;"","Zurück",IF(G186="",IF(AND(F186&lt;&gt;"",TODAY()&gt;F186),"Versand überfällig","Geplant"),IF(AND(H186&lt;&gt;"",TODAY()&gt;H186),"Rückkehr überfällig","Extern in Arbeit"))))</f>
        <v/>
      </c>
      <c r="M186" s="22">
        <f>IF(OR(A186="",I186&lt;&gt;"",H186=""),"",H186-TODAY())</f>
        <v/>
      </c>
      <c r="N186" s="22">
        <f>IF(OR(A186="",I186="",H186=""),"",I186-H186)</f>
        <v/>
      </c>
      <c r="O186" s="23" t="n"/>
    </row>
    <row r="187">
      <c r="A187" s="16" t="n"/>
      <c r="B187" s="16" t="n"/>
      <c r="C187" s="16" t="n"/>
      <c r="D187" s="16" t="n"/>
      <c r="E187" s="17" t="n"/>
      <c r="F187" s="18" t="n"/>
      <c r="G187" s="18" t="n"/>
      <c r="H187" s="18" t="n"/>
      <c r="I187" s="18" t="n"/>
      <c r="J187" s="5">
        <f>IF(H187="","",H187-WEEKDAY(H187,2)+1)</f>
        <v/>
      </c>
      <c r="K187" s="20" t="n"/>
      <c r="L187" s="24">
        <f>IF(A187="","",IF(I187&lt;&gt;"","Zurück",IF(G187="",IF(AND(F187&lt;&gt;"",TODAY()&gt;F187),"Versand überfällig","Geplant"),IF(AND(H187&lt;&gt;"",TODAY()&gt;H187),"Rückkehr überfällig","Extern in Arbeit"))))</f>
        <v/>
      </c>
      <c r="M187" s="25">
        <f>IF(OR(A187="",I187&lt;&gt;"",H187=""),"",H187-TODAY())</f>
        <v/>
      </c>
      <c r="N187" s="25">
        <f>IF(OR(A187="",I187="",H187=""),"",I187-H187)</f>
        <v/>
      </c>
      <c r="O187" s="23" t="n"/>
    </row>
    <row r="188">
      <c r="A188" s="16" t="n"/>
      <c r="B188" s="16" t="n"/>
      <c r="C188" s="16" t="n"/>
      <c r="D188" s="16" t="n"/>
      <c r="E188" s="17" t="n"/>
      <c r="F188" s="18" t="n"/>
      <c r="G188" s="18" t="n"/>
      <c r="H188" s="18" t="n"/>
      <c r="I188" s="18" t="n"/>
      <c r="J188" s="19">
        <f>IF(H188="","",H188-WEEKDAY(H188,2)+1)</f>
        <v/>
      </c>
      <c r="K188" s="20" t="n"/>
      <c r="L188" s="21">
        <f>IF(A188="","",IF(I188&lt;&gt;"","Zurück",IF(G188="",IF(AND(F188&lt;&gt;"",TODAY()&gt;F188),"Versand überfällig","Geplant"),IF(AND(H188&lt;&gt;"",TODAY()&gt;H188),"Rückkehr überfällig","Extern in Arbeit"))))</f>
        <v/>
      </c>
      <c r="M188" s="22">
        <f>IF(OR(A188="",I188&lt;&gt;"",H188=""),"",H188-TODAY())</f>
        <v/>
      </c>
      <c r="N188" s="22">
        <f>IF(OR(A188="",I188="",H188=""),"",I188-H188)</f>
        <v/>
      </c>
      <c r="O188" s="23" t="n"/>
    </row>
    <row r="189">
      <c r="A189" s="16" t="n"/>
      <c r="B189" s="16" t="n"/>
      <c r="C189" s="16" t="n"/>
      <c r="D189" s="16" t="n"/>
      <c r="E189" s="17" t="n"/>
      <c r="F189" s="18" t="n"/>
      <c r="G189" s="18" t="n"/>
      <c r="H189" s="18" t="n"/>
      <c r="I189" s="18" t="n"/>
      <c r="J189" s="5">
        <f>IF(H189="","",H189-WEEKDAY(H189,2)+1)</f>
        <v/>
      </c>
      <c r="K189" s="20" t="n"/>
      <c r="L189" s="24">
        <f>IF(A189="","",IF(I189&lt;&gt;"","Zurück",IF(G189="",IF(AND(F189&lt;&gt;"",TODAY()&gt;F189),"Versand überfällig","Geplant"),IF(AND(H189&lt;&gt;"",TODAY()&gt;H189),"Rückkehr überfällig","Extern in Arbeit"))))</f>
        <v/>
      </c>
      <c r="M189" s="25">
        <f>IF(OR(A189="",I189&lt;&gt;"",H189=""),"",H189-TODAY())</f>
        <v/>
      </c>
      <c r="N189" s="25">
        <f>IF(OR(A189="",I189="",H189=""),"",I189-H189)</f>
        <v/>
      </c>
      <c r="O189" s="23" t="n"/>
    </row>
    <row r="190">
      <c r="A190" s="16" t="n"/>
      <c r="B190" s="16" t="n"/>
      <c r="C190" s="16" t="n"/>
      <c r="D190" s="16" t="n"/>
      <c r="E190" s="17" t="n"/>
      <c r="F190" s="18" t="n"/>
      <c r="G190" s="18" t="n"/>
      <c r="H190" s="18" t="n"/>
      <c r="I190" s="18" t="n"/>
      <c r="J190" s="19">
        <f>IF(H190="","",H190-WEEKDAY(H190,2)+1)</f>
        <v/>
      </c>
      <c r="K190" s="20" t="n"/>
      <c r="L190" s="21">
        <f>IF(A190="","",IF(I190&lt;&gt;"","Zurück",IF(G190="",IF(AND(F190&lt;&gt;"",TODAY()&gt;F190),"Versand überfällig","Geplant"),IF(AND(H190&lt;&gt;"",TODAY()&gt;H190),"Rückkehr überfällig","Extern in Arbeit"))))</f>
        <v/>
      </c>
      <c r="M190" s="22">
        <f>IF(OR(A190="",I190&lt;&gt;"",H190=""),"",H190-TODAY())</f>
        <v/>
      </c>
      <c r="N190" s="22">
        <f>IF(OR(A190="",I190="",H190=""),"",I190-H190)</f>
        <v/>
      </c>
      <c r="O190" s="23" t="n"/>
    </row>
    <row r="191">
      <c r="A191" s="16" t="n"/>
      <c r="B191" s="16" t="n"/>
      <c r="C191" s="16" t="n"/>
      <c r="D191" s="16" t="n"/>
      <c r="E191" s="17" t="n"/>
      <c r="F191" s="18" t="n"/>
      <c r="G191" s="18" t="n"/>
      <c r="H191" s="18" t="n"/>
      <c r="I191" s="18" t="n"/>
      <c r="J191" s="5">
        <f>IF(H191="","",H191-WEEKDAY(H191,2)+1)</f>
        <v/>
      </c>
      <c r="K191" s="20" t="n"/>
      <c r="L191" s="24">
        <f>IF(A191="","",IF(I191&lt;&gt;"","Zurück",IF(G191="",IF(AND(F191&lt;&gt;"",TODAY()&gt;F191),"Versand überfällig","Geplant"),IF(AND(H191&lt;&gt;"",TODAY()&gt;H191),"Rückkehr überfällig","Extern in Arbeit"))))</f>
        <v/>
      </c>
      <c r="M191" s="25">
        <f>IF(OR(A191="",I191&lt;&gt;"",H191=""),"",H191-TODAY())</f>
        <v/>
      </c>
      <c r="N191" s="25">
        <f>IF(OR(A191="",I191="",H191=""),"",I191-H191)</f>
        <v/>
      </c>
      <c r="O191" s="23" t="n"/>
    </row>
    <row r="192">
      <c r="A192" s="16" t="n"/>
      <c r="B192" s="16" t="n"/>
      <c r="C192" s="16" t="n"/>
      <c r="D192" s="16" t="n"/>
      <c r="E192" s="17" t="n"/>
      <c r="F192" s="18" t="n"/>
      <c r="G192" s="18" t="n"/>
      <c r="H192" s="18" t="n"/>
      <c r="I192" s="18" t="n"/>
      <c r="J192" s="19">
        <f>IF(H192="","",H192-WEEKDAY(H192,2)+1)</f>
        <v/>
      </c>
      <c r="K192" s="20" t="n"/>
      <c r="L192" s="21">
        <f>IF(A192="","",IF(I192&lt;&gt;"","Zurück",IF(G192="",IF(AND(F192&lt;&gt;"",TODAY()&gt;F192),"Versand überfällig","Geplant"),IF(AND(H192&lt;&gt;"",TODAY()&gt;H192),"Rückkehr überfällig","Extern in Arbeit"))))</f>
        <v/>
      </c>
      <c r="M192" s="22">
        <f>IF(OR(A192="",I192&lt;&gt;"",H192=""),"",H192-TODAY())</f>
        <v/>
      </c>
      <c r="N192" s="22">
        <f>IF(OR(A192="",I192="",H192=""),"",I192-H192)</f>
        <v/>
      </c>
      <c r="O192" s="23" t="n"/>
    </row>
    <row r="193">
      <c r="A193" s="16" t="n"/>
      <c r="B193" s="16" t="n"/>
      <c r="C193" s="16" t="n"/>
      <c r="D193" s="16" t="n"/>
      <c r="E193" s="17" t="n"/>
      <c r="F193" s="18" t="n"/>
      <c r="G193" s="18" t="n"/>
      <c r="H193" s="18" t="n"/>
      <c r="I193" s="18" t="n"/>
      <c r="J193" s="5">
        <f>IF(H193="","",H193-WEEKDAY(H193,2)+1)</f>
        <v/>
      </c>
      <c r="K193" s="20" t="n"/>
      <c r="L193" s="24">
        <f>IF(A193="","",IF(I193&lt;&gt;"","Zurück",IF(G193="",IF(AND(F193&lt;&gt;"",TODAY()&gt;F193),"Versand überfällig","Geplant"),IF(AND(H193&lt;&gt;"",TODAY()&gt;H193),"Rückkehr überfällig","Extern in Arbeit"))))</f>
        <v/>
      </c>
      <c r="M193" s="25">
        <f>IF(OR(A193="",I193&lt;&gt;"",H193=""),"",H193-TODAY())</f>
        <v/>
      </c>
      <c r="N193" s="25">
        <f>IF(OR(A193="",I193="",H193=""),"",I193-H193)</f>
        <v/>
      </c>
      <c r="O193" s="23" t="n"/>
    </row>
    <row r="194">
      <c r="A194" s="16" t="n"/>
      <c r="B194" s="16" t="n"/>
      <c r="C194" s="16" t="n"/>
      <c r="D194" s="16" t="n"/>
      <c r="E194" s="17" t="n"/>
      <c r="F194" s="18" t="n"/>
      <c r="G194" s="18" t="n"/>
      <c r="H194" s="18" t="n"/>
      <c r="I194" s="18" t="n"/>
      <c r="J194" s="19">
        <f>IF(H194="","",H194-WEEKDAY(H194,2)+1)</f>
        <v/>
      </c>
      <c r="K194" s="20" t="n"/>
      <c r="L194" s="21">
        <f>IF(A194="","",IF(I194&lt;&gt;"","Zurück",IF(G194="",IF(AND(F194&lt;&gt;"",TODAY()&gt;F194),"Versand überfällig","Geplant"),IF(AND(H194&lt;&gt;"",TODAY()&gt;H194),"Rückkehr überfällig","Extern in Arbeit"))))</f>
        <v/>
      </c>
      <c r="M194" s="22">
        <f>IF(OR(A194="",I194&lt;&gt;"",H194=""),"",H194-TODAY())</f>
        <v/>
      </c>
      <c r="N194" s="22">
        <f>IF(OR(A194="",I194="",H194=""),"",I194-H194)</f>
        <v/>
      </c>
      <c r="O194" s="23" t="n"/>
    </row>
    <row r="195">
      <c r="A195" s="16" t="n"/>
      <c r="B195" s="16" t="n"/>
      <c r="C195" s="16" t="n"/>
      <c r="D195" s="16" t="n"/>
      <c r="E195" s="17" t="n"/>
      <c r="F195" s="18" t="n"/>
      <c r="G195" s="18" t="n"/>
      <c r="H195" s="18" t="n"/>
      <c r="I195" s="18" t="n"/>
      <c r="J195" s="5">
        <f>IF(H195="","",H195-WEEKDAY(H195,2)+1)</f>
        <v/>
      </c>
      <c r="K195" s="20" t="n"/>
      <c r="L195" s="24">
        <f>IF(A195="","",IF(I195&lt;&gt;"","Zurück",IF(G195="",IF(AND(F195&lt;&gt;"",TODAY()&gt;F195),"Versand überfällig","Geplant"),IF(AND(H195&lt;&gt;"",TODAY()&gt;H195),"Rückkehr überfällig","Extern in Arbeit"))))</f>
        <v/>
      </c>
      <c r="M195" s="25">
        <f>IF(OR(A195="",I195&lt;&gt;"",H195=""),"",H195-TODAY())</f>
        <v/>
      </c>
      <c r="N195" s="25">
        <f>IF(OR(A195="",I195="",H195=""),"",I195-H195)</f>
        <v/>
      </c>
      <c r="O195" s="23" t="n"/>
    </row>
    <row r="196">
      <c r="A196" s="16" t="n"/>
      <c r="B196" s="16" t="n"/>
      <c r="C196" s="16" t="n"/>
      <c r="D196" s="16" t="n"/>
      <c r="E196" s="17" t="n"/>
      <c r="F196" s="18" t="n"/>
      <c r="G196" s="18" t="n"/>
      <c r="H196" s="18" t="n"/>
      <c r="I196" s="18" t="n"/>
      <c r="J196" s="19">
        <f>IF(H196="","",H196-WEEKDAY(H196,2)+1)</f>
        <v/>
      </c>
      <c r="K196" s="20" t="n"/>
      <c r="L196" s="21">
        <f>IF(A196="","",IF(I196&lt;&gt;"","Zurück",IF(G196="",IF(AND(F196&lt;&gt;"",TODAY()&gt;F196),"Versand überfällig","Geplant"),IF(AND(H196&lt;&gt;"",TODAY()&gt;H196),"Rückkehr überfällig","Extern in Arbeit"))))</f>
        <v/>
      </c>
      <c r="M196" s="22">
        <f>IF(OR(A196="",I196&lt;&gt;"",H196=""),"",H196-TODAY())</f>
        <v/>
      </c>
      <c r="N196" s="22">
        <f>IF(OR(A196="",I196="",H196=""),"",I196-H196)</f>
        <v/>
      </c>
      <c r="O196" s="23" t="n"/>
    </row>
    <row r="197">
      <c r="A197" s="16" t="n"/>
      <c r="B197" s="16" t="n"/>
      <c r="C197" s="16" t="n"/>
      <c r="D197" s="16" t="n"/>
      <c r="E197" s="17" t="n"/>
      <c r="F197" s="18" t="n"/>
      <c r="G197" s="18" t="n"/>
      <c r="H197" s="18" t="n"/>
      <c r="I197" s="18" t="n"/>
      <c r="J197" s="5">
        <f>IF(H197="","",H197-WEEKDAY(H197,2)+1)</f>
        <v/>
      </c>
      <c r="K197" s="20" t="n"/>
      <c r="L197" s="24">
        <f>IF(A197="","",IF(I197&lt;&gt;"","Zurück",IF(G197="",IF(AND(F197&lt;&gt;"",TODAY()&gt;F197),"Versand überfällig","Geplant"),IF(AND(H197&lt;&gt;"",TODAY()&gt;H197),"Rückkehr überfällig","Extern in Arbeit"))))</f>
        <v/>
      </c>
      <c r="M197" s="25">
        <f>IF(OR(A197="",I197&lt;&gt;"",H197=""),"",H197-TODAY())</f>
        <v/>
      </c>
      <c r="N197" s="25">
        <f>IF(OR(A197="",I197="",H197=""),"",I197-H197)</f>
        <v/>
      </c>
      <c r="O197" s="23" t="n"/>
    </row>
    <row r="198">
      <c r="A198" s="16" t="n"/>
      <c r="B198" s="16" t="n"/>
      <c r="C198" s="16" t="n"/>
      <c r="D198" s="16" t="n"/>
      <c r="E198" s="17" t="n"/>
      <c r="F198" s="18" t="n"/>
      <c r="G198" s="18" t="n"/>
      <c r="H198" s="18" t="n"/>
      <c r="I198" s="18" t="n"/>
      <c r="J198" s="19">
        <f>IF(H198="","",H198-WEEKDAY(H198,2)+1)</f>
        <v/>
      </c>
      <c r="K198" s="20" t="n"/>
      <c r="L198" s="21">
        <f>IF(A198="","",IF(I198&lt;&gt;"","Zurück",IF(G198="",IF(AND(F198&lt;&gt;"",TODAY()&gt;F198),"Versand überfällig","Geplant"),IF(AND(H198&lt;&gt;"",TODAY()&gt;H198),"Rückkehr überfällig","Extern in Arbeit"))))</f>
        <v/>
      </c>
      <c r="M198" s="22">
        <f>IF(OR(A198="",I198&lt;&gt;"",H198=""),"",H198-TODAY())</f>
        <v/>
      </c>
      <c r="N198" s="22">
        <f>IF(OR(A198="",I198="",H198=""),"",I198-H198)</f>
        <v/>
      </c>
      <c r="O198" s="23" t="n"/>
    </row>
    <row r="199">
      <c r="A199" s="16" t="n"/>
      <c r="B199" s="16" t="n"/>
      <c r="C199" s="16" t="n"/>
      <c r="D199" s="16" t="n"/>
      <c r="E199" s="17" t="n"/>
      <c r="F199" s="18" t="n"/>
      <c r="G199" s="18" t="n"/>
      <c r="H199" s="18" t="n"/>
      <c r="I199" s="18" t="n"/>
      <c r="J199" s="5">
        <f>IF(H199="","",H199-WEEKDAY(H199,2)+1)</f>
        <v/>
      </c>
      <c r="K199" s="20" t="n"/>
      <c r="L199" s="24">
        <f>IF(A199="","",IF(I199&lt;&gt;"","Zurück",IF(G199="",IF(AND(F199&lt;&gt;"",TODAY()&gt;F199),"Versand überfällig","Geplant"),IF(AND(H199&lt;&gt;"",TODAY()&gt;H199),"Rückkehr überfällig","Extern in Arbeit"))))</f>
        <v/>
      </c>
      <c r="M199" s="25">
        <f>IF(OR(A199="",I199&lt;&gt;"",H199=""),"",H199-TODAY())</f>
        <v/>
      </c>
      <c r="N199" s="25">
        <f>IF(OR(A199="",I199="",H199=""),"",I199-H199)</f>
        <v/>
      </c>
      <c r="O199" s="23" t="n"/>
    </row>
    <row r="200">
      <c r="A200" s="16" t="n"/>
      <c r="B200" s="16" t="n"/>
      <c r="C200" s="16" t="n"/>
      <c r="D200" s="16" t="n"/>
      <c r="E200" s="17" t="n"/>
      <c r="F200" s="18" t="n"/>
      <c r="G200" s="18" t="n"/>
      <c r="H200" s="18" t="n"/>
      <c r="I200" s="18" t="n"/>
      <c r="J200" s="19">
        <f>IF(H200="","",H200-WEEKDAY(H200,2)+1)</f>
        <v/>
      </c>
      <c r="K200" s="20" t="n"/>
      <c r="L200" s="21">
        <f>IF(A200="","",IF(I200&lt;&gt;"","Zurück",IF(G200="",IF(AND(F200&lt;&gt;"",TODAY()&gt;F200),"Versand überfällig","Geplant"),IF(AND(H200&lt;&gt;"",TODAY()&gt;H200),"Rückkehr überfällig","Extern in Arbeit"))))</f>
        <v/>
      </c>
      <c r="M200" s="22">
        <f>IF(OR(A200="",I200&lt;&gt;"",H200=""),"",H200-TODAY())</f>
        <v/>
      </c>
      <c r="N200" s="22">
        <f>IF(OR(A200="",I200="",H200=""),"",I200-H200)</f>
        <v/>
      </c>
      <c r="O200" s="23" t="n"/>
    </row>
    <row r="201">
      <c r="A201" s="16" t="n"/>
      <c r="B201" s="16" t="n"/>
      <c r="C201" s="16" t="n"/>
      <c r="D201" s="16" t="n"/>
      <c r="E201" s="17" t="n"/>
      <c r="F201" s="18" t="n"/>
      <c r="G201" s="18" t="n"/>
      <c r="H201" s="18" t="n"/>
      <c r="I201" s="18" t="n"/>
      <c r="J201" s="5">
        <f>IF(H201="","",H201-WEEKDAY(H201,2)+1)</f>
        <v/>
      </c>
      <c r="K201" s="20" t="n"/>
      <c r="L201" s="24">
        <f>IF(A201="","",IF(I201&lt;&gt;"","Zurück",IF(G201="",IF(AND(F201&lt;&gt;"",TODAY()&gt;F201),"Versand überfällig","Geplant"),IF(AND(H201&lt;&gt;"",TODAY()&gt;H201),"Rückkehr überfällig","Extern in Arbeit"))))</f>
        <v/>
      </c>
      <c r="M201" s="25">
        <f>IF(OR(A201="",I201&lt;&gt;"",H201=""),"",H201-TODAY())</f>
        <v/>
      </c>
      <c r="N201" s="25">
        <f>IF(OR(A201="",I201="",H201=""),"",I201-H201)</f>
        <v/>
      </c>
      <c r="O201" s="23" t="n"/>
    </row>
  </sheetData>
  <autoFilter ref="A1:O201"/>
  <conditionalFormatting sqref="A2:A201">
    <cfRule type="expression" priority="1" dxfId="2" stopIfTrue="1">
      <formula>AND(A2&lt;&gt;"",COUNTIF($A$2:$A$201,A2)&gt;1)</formula>
    </cfRule>
  </conditionalFormatting>
  <conditionalFormatting sqref="B2:B201">
    <cfRule type="expression" priority="2" dxfId="2" stopIfTrue="1">
      <formula>AND($A2&lt;&gt;"",$B2="")</formula>
    </cfRule>
  </conditionalFormatting>
  <conditionalFormatting sqref="C2:C201">
    <cfRule type="expression" priority="3" dxfId="2" stopIfTrue="1">
      <formula>AND($A2&lt;&gt;"",$C2="")</formula>
    </cfRule>
  </conditionalFormatting>
  <conditionalFormatting sqref="D2:D201">
    <cfRule type="expression" priority="4" dxfId="2" stopIfTrue="1">
      <formula>AND($A2&lt;&gt;"",$D2="")</formula>
    </cfRule>
  </conditionalFormatting>
  <conditionalFormatting sqref="E2:E201">
    <cfRule type="expression" priority="5" dxfId="2" stopIfTrue="1">
      <formula>AND($A2&lt;&gt;"",$E2="")</formula>
    </cfRule>
  </conditionalFormatting>
  <conditionalFormatting sqref="F2:F201">
    <cfRule type="expression" priority="6" dxfId="2" stopIfTrue="1">
      <formula>AND($A2&lt;&gt;"",$F2="")</formula>
    </cfRule>
  </conditionalFormatting>
  <conditionalFormatting sqref="H2:H201">
    <cfRule type="expression" priority="7" dxfId="2" stopIfTrue="1">
      <formula>AND($A2&lt;&gt;"",$H2="")</formula>
    </cfRule>
  </conditionalFormatting>
  <conditionalFormatting sqref="K2:K201">
    <cfRule type="expression" priority="8" dxfId="2" stopIfTrue="1">
      <formula>AND($A2&lt;&gt;"",$K2="")</formula>
    </cfRule>
  </conditionalFormatting>
  <conditionalFormatting sqref="L2:L201">
    <cfRule type="expression" priority="9" dxfId="0" stopIfTrue="1">
      <formula>OR($L2="Versand überfällig",$L2="Rückkehr überfällig")</formula>
    </cfRule>
    <cfRule type="expression" priority="10" dxfId="3" stopIfTrue="1">
      <formula>$L2="Zurück"</formula>
    </cfRule>
  </conditionalFormatting>
  <conditionalFormatting sqref="L2:M201">
    <cfRule type="expression" priority="11" dxfId="1">
      <formula>AND($A2&lt;&gt;"",$I2="",$M2&lt;&gt;"",$M2&gt;=0,$M2&lt;=INDIRECT("'Listen'!$B$2"))</formula>
    </cfRule>
  </conditionalFormatting>
  <dataValidations count="9">
    <dataValidation sqref="A2:A201" showDropDown="0" showInputMessage="1" showErrorMessage="1" allowBlank="0" errorTitle="Vorgangs-ID nicht eindeutig" error="Die Vorgangs-ID muss innerhalb der Planung eindeutig sein." promptTitle="Eindeutige Vorgangs-ID" prompt="Eine eindeutige fiktive Vorgangs-ID eingeben." type="custom">
      <formula1>OR(A2="",COUNTIF($A$2:$A$201,A2)=1)</formula1>
    </dataValidation>
    <dataValidation sqref="C2:C201" showDropDown="0" showInputMessage="0" showErrorMessage="1" allowBlank="0" errorTitle="Bearbeitung nicht in Liste" error="Eine Bearbeitungsart aus dem Blatt Listen auswählen." type="list">
      <formula1>INDIRECT("Listen!$C$2:$C$101")</formula1>
    </dataValidation>
    <dataValidation sqref="D2:D201" showDropDown="0" showInputMessage="0" showErrorMessage="1" allowBlank="0" errorTitle="Partnercode nicht in Liste" error="Einen fiktiven Partnercode aus dem Blatt Listen auswählen." type="list">
      <formula1>INDIRECT("Listen!$A$2:$A$101")</formula1>
    </dataValidation>
    <dataValidation sqref="E2:E201" showDropDown="0" showInputMessage="0" showErrorMessage="1" allowBlank="0" errorTitle="Ungültige Menge" error="Die Menge muss eine ganze Zahl größer null sein." type="whole" operator="between">
      <formula1>1</formula1>
      <formula2>1000000000</formula2>
    </dataValidation>
    <dataValidation sqref="F2:F201" showDropDown="0" showInputMessage="0" showErrorMessage="1" allowBlank="0" errorTitle="Ungültiges Datum" error="Ein gültiges Versand-Solldatum eingeben." type="date" operator="between">
      <formula1>DATE(YEAR(TODAY())-10,1,1)</formula1>
      <formula2>DATE(YEAR(TODAY())+20,12,31)</formula2>
    </dataValidation>
    <dataValidation sqref="G2:G201" showDropDown="0" showInputMessage="0" showErrorMessage="1" allowBlank="0" errorTitle="Ungültiges Datum" error="Ein gültiges Versand-Istdatum eingeben." type="date" operator="between">
      <formula1>DATE(YEAR(TODAY())-10,1,1)</formula1>
      <formula2>DATE(YEAR(TODAY())+20,12,31)</formula2>
    </dataValidation>
    <dataValidation sqref="H2:H201" showDropDown="0" showInputMessage="0" showErrorMessage="1" allowBlank="0" errorTitle="Terminfolge ungültig" error="Rückkehr Soll darf nicht vor Versand Soll liegen." type="custom">
      <formula1>OR(H2="",AND(ISNUMBER(H2),ISNUMBER(F2),H2&gt;=F2))</formula1>
    </dataValidation>
    <dataValidation sqref="I2:I201" showDropDown="0" showInputMessage="0" showErrorMessage="1" allowBlank="0" errorTitle="Terminfolge ungültig" error="Rückkehr Ist darf nicht vor Versand Ist liegen." type="custom">
      <formula1>OR(I2="",AND(ISNUMBER(I2),ISNUMBER(G2),I2&gt;=G2))</formula1>
    </dataValidation>
    <dataValidation sqref="K2:K201" showDropDown="0" showInputMessage="0" showErrorMessage="1" allowBlank="0" errorTitle="Ungültige Planstunden" error="Planstunden müssen null oder größer sein." type="decimal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FF397A62"/>
    <outlinePr summaryBelow="1" summaryRight="1"/>
    <pageSetUpPr fitToPage="1"/>
  </sheetPr>
  <dimension ref="A1:G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21" customWidth="1" min="3" max="3"/>
    <col width="19" customWidth="1" min="4" max="4"/>
    <col width="14" customWidth="1" min="5" max="5"/>
    <col width="17" customWidth="1" min="6" max="6"/>
    <col width="27" customWidth="1" min="7" max="7"/>
  </cols>
  <sheetData>
    <row r="1" ht="34" customHeight="1">
      <c r="A1" s="14" t="inlineStr">
        <is>
          <t>Partnercode</t>
        </is>
      </c>
      <c r="B1" s="14" t="inlineStr">
        <is>
          <t>Woche ab</t>
        </is>
      </c>
      <c r="C1" s="14" t="inlineStr">
        <is>
          <t>Verfügbare Stunden</t>
        </is>
      </c>
      <c r="D1" s="14" t="inlineStr">
        <is>
          <t>Geplante Stunden</t>
        </is>
      </c>
      <c r="E1" s="14" t="inlineStr">
        <is>
          <t>Auslastung</t>
        </is>
      </c>
      <c r="F1" s="14" t="inlineStr">
        <is>
          <t>Restkapazität</t>
        </is>
      </c>
      <c r="G1" s="14" t="inlineStr">
        <is>
          <t>Kapazitätsstatus</t>
        </is>
      </c>
    </row>
    <row r="2">
      <c r="A2" s="16" t="inlineStr">
        <is>
          <t>P-01</t>
        </is>
      </c>
      <c r="B2" s="18" t="n">
        <v>46272</v>
      </c>
      <c r="C2" s="20" t="n">
        <v>25</v>
      </c>
      <c r="D2" s="13">
        <f>IF(OR(A2="",B2=""),"",SUMIFS(Planung!$K$2:$K$201,Planung!$D$2:$D$201,A2,Planung!$J$2:$J$201,B2,Planung!$L$2:$L$201,"&lt;&gt;Zurück"))</f>
        <v/>
      </c>
      <c r="E2" s="26">
        <f>IF(OR(A2="",B2=""),"",IFERROR(D2/C2,""))</f>
        <v/>
      </c>
      <c r="F2" s="13">
        <f>IF(E2="","",C2-D2)</f>
        <v/>
      </c>
      <c r="G2" s="21">
        <f>IF(E2="","",IF(E2&gt;1,"Überlastet",IF(E2&gt;=0.9,"Nahe Kapazitätsgrenze","Verfügbar")))</f>
        <v/>
      </c>
    </row>
    <row r="3">
      <c r="A3" s="16" t="inlineStr">
        <is>
          <t>P-01</t>
        </is>
      </c>
      <c r="B3" s="18" t="n">
        <v>46279</v>
      </c>
      <c r="C3" s="20" t="n">
        <v>20</v>
      </c>
      <c r="D3" s="12">
        <f>IF(OR(A3="",B3=""),"",SUMIFS(Planung!$K$2:$K$201,Planung!$D$2:$D$201,A3,Planung!$J$2:$J$201,B3,Planung!$L$2:$L$201,"&lt;&gt;Zurück"))</f>
        <v/>
      </c>
      <c r="E3" s="27">
        <f>IF(OR(A3="",B3=""),"",IFERROR(D3/C3,""))</f>
        <v/>
      </c>
      <c r="F3" s="12">
        <f>IF(E3="","",C3-D3)</f>
        <v/>
      </c>
      <c r="G3" s="24">
        <f>IF(E3="","",IF(E3&gt;1,"Überlastet",IF(E3&gt;=0.9,"Nahe Kapazitätsgrenze","Verfügbar")))</f>
        <v/>
      </c>
    </row>
    <row r="4">
      <c r="A4" s="16" t="inlineStr">
        <is>
          <t>P-02</t>
        </is>
      </c>
      <c r="B4" s="18" t="n">
        <v>46279</v>
      </c>
      <c r="C4" s="20" t="n">
        <v>32</v>
      </c>
      <c r="D4" s="13">
        <f>IF(OR(A4="",B4=""),"",SUMIFS(Planung!$K$2:$K$201,Planung!$D$2:$D$201,A4,Planung!$J$2:$J$201,B4,Planung!$L$2:$L$201,"&lt;&gt;Zurück"))</f>
        <v/>
      </c>
      <c r="E4" s="26">
        <f>IF(OR(A4="",B4=""),"",IFERROR(D4/C4,""))</f>
        <v/>
      </c>
      <c r="F4" s="13">
        <f>IF(E4="","",C4-D4)</f>
        <v/>
      </c>
      <c r="G4" s="21">
        <f>IF(E4="","",IF(E4&gt;1,"Überlastet",IF(E4&gt;=0.9,"Nahe Kapazitätsgrenze","Verfügbar")))</f>
        <v/>
      </c>
    </row>
    <row r="5">
      <c r="A5" s="16" t="inlineStr">
        <is>
          <t>P-03</t>
        </is>
      </c>
      <c r="B5" s="18" t="n">
        <v>46272</v>
      </c>
      <c r="C5" s="20" t="n">
        <v>60</v>
      </c>
      <c r="D5" s="12">
        <f>IF(OR(A5="",B5=""),"",SUMIFS(Planung!$K$2:$K$201,Planung!$D$2:$D$201,A5,Planung!$J$2:$J$201,B5,Planung!$L$2:$L$201,"&lt;&gt;Zurück"))</f>
        <v/>
      </c>
      <c r="E5" s="27">
        <f>IF(OR(A5="",B5=""),"",IFERROR(D5/C5,""))</f>
        <v/>
      </c>
      <c r="F5" s="12">
        <f>IF(E5="","",C5-D5)</f>
        <v/>
      </c>
      <c r="G5" s="24">
        <f>IF(E5="","",IF(E5&gt;1,"Überlastet",IF(E5&gt;=0.9,"Nahe Kapazitätsgrenze","Verfügbar")))</f>
        <v/>
      </c>
    </row>
    <row r="6">
      <c r="A6" s="16" t="inlineStr">
        <is>
          <t>P-04</t>
        </is>
      </c>
      <c r="B6" s="18" t="n">
        <v>46286</v>
      </c>
      <c r="C6" s="20" t="n">
        <v>24</v>
      </c>
      <c r="D6" s="13">
        <f>IF(OR(A6="",B6=""),"",SUMIFS(Planung!$K$2:$K$201,Planung!$D$2:$D$201,A6,Planung!$J$2:$J$201,B6,Planung!$L$2:$L$201,"&lt;&gt;Zurück"))</f>
        <v/>
      </c>
      <c r="E6" s="26">
        <f>IF(OR(A6="",B6=""),"",IFERROR(D6/C6,""))</f>
        <v/>
      </c>
      <c r="F6" s="13">
        <f>IF(E6="","",C6-D6)</f>
        <v/>
      </c>
      <c r="G6" s="21">
        <f>IF(E6="","",IF(E6&gt;1,"Überlastet",IF(E6&gt;=0.9,"Nahe Kapazitätsgrenze","Verfügbar")))</f>
        <v/>
      </c>
    </row>
    <row r="7">
      <c r="A7" s="16" t="inlineStr">
        <is>
          <t>P-04</t>
        </is>
      </c>
      <c r="B7" s="18" t="n">
        <v>46272</v>
      </c>
      <c r="C7" s="20" t="n">
        <v>16</v>
      </c>
      <c r="D7" s="12">
        <f>IF(OR(A7="",B7=""),"",SUMIFS(Planung!$K$2:$K$201,Planung!$D$2:$D$201,A7,Planung!$J$2:$J$201,B7,Planung!$L$2:$L$201,"&lt;&gt;Zurück"))</f>
        <v/>
      </c>
      <c r="E7" s="27">
        <f>IF(OR(A7="",B7=""),"",IFERROR(D7/C7,""))</f>
        <v/>
      </c>
      <c r="F7" s="12">
        <f>IF(E7="","",C7-D7)</f>
        <v/>
      </c>
      <c r="G7" s="24">
        <f>IF(E7="","",IF(E7&gt;1,"Überlastet",IF(E7&gt;=0.9,"Nahe Kapazitätsgrenze","Verfügbar")))</f>
        <v/>
      </c>
    </row>
    <row r="8">
      <c r="A8" s="16" t="inlineStr">
        <is>
          <t>P-02</t>
        </is>
      </c>
      <c r="B8" s="18" t="n">
        <v>46286</v>
      </c>
      <c r="C8" s="20" t="n">
        <v>20</v>
      </c>
      <c r="D8" s="13">
        <f>IF(OR(A8="",B8=""),"",SUMIFS(Planung!$K$2:$K$201,Planung!$D$2:$D$201,A8,Planung!$J$2:$J$201,B8,Planung!$L$2:$L$201,"&lt;&gt;Zurück"))</f>
        <v/>
      </c>
      <c r="E8" s="26">
        <f>IF(OR(A8="",B8=""),"",IFERROR(D8/C8,""))</f>
        <v/>
      </c>
      <c r="F8" s="13">
        <f>IF(E8="","",C8-D8)</f>
        <v/>
      </c>
      <c r="G8" s="21">
        <f>IF(E8="","",IF(E8&gt;1,"Überlastet",IF(E8&gt;=0.9,"Nahe Kapazitätsgrenze","Verfügbar")))</f>
        <v/>
      </c>
    </row>
    <row r="9">
      <c r="A9" s="16" t="inlineStr">
        <is>
          <t>P-03</t>
        </is>
      </c>
      <c r="B9" s="18" t="n">
        <v>46279</v>
      </c>
      <c r="C9" s="20" t="n">
        <v>40</v>
      </c>
      <c r="D9" s="12">
        <f>IF(OR(A9="",B9=""),"",SUMIFS(Planung!$K$2:$K$201,Planung!$D$2:$D$201,A9,Planung!$J$2:$J$201,B9,Planung!$L$2:$L$201,"&lt;&gt;Zurück"))</f>
        <v/>
      </c>
      <c r="E9" s="27">
        <f>IF(OR(A9="",B9=""),"",IFERROR(D9/C9,""))</f>
        <v/>
      </c>
      <c r="F9" s="12">
        <f>IF(E9="","",C9-D9)</f>
        <v/>
      </c>
      <c r="G9" s="24">
        <f>IF(E9="","",IF(E9&gt;1,"Überlastet",IF(E9&gt;=0.9,"Nahe Kapazitätsgrenze","Verfügbar")))</f>
        <v/>
      </c>
    </row>
    <row r="10">
      <c r="A10" s="16" t="n"/>
      <c r="B10" s="18" t="n"/>
      <c r="C10" s="20" t="n"/>
      <c r="D10" s="13">
        <f>IF(OR(A10="",B10=""),"",SUMIFS(Planung!$K$2:$K$201,Planung!$D$2:$D$201,A10,Planung!$J$2:$J$201,B10,Planung!$L$2:$L$201,"&lt;&gt;Zurück"))</f>
        <v/>
      </c>
      <c r="E10" s="26">
        <f>IF(OR(A10="",B10=""),"",IFERROR(D10/C10,""))</f>
        <v/>
      </c>
      <c r="F10" s="13">
        <f>IF(E10="","",C10-D10)</f>
        <v/>
      </c>
      <c r="G10" s="21">
        <f>IF(E10="","",IF(E10&gt;1,"Überlastet",IF(E10&gt;=0.9,"Nahe Kapazitätsgrenze","Verfügbar")))</f>
        <v/>
      </c>
    </row>
    <row r="11">
      <c r="A11" s="16" t="n"/>
      <c r="B11" s="18" t="n"/>
      <c r="C11" s="20" t="n"/>
      <c r="D11" s="12">
        <f>IF(OR(A11="",B11=""),"",SUMIFS(Planung!$K$2:$K$201,Planung!$D$2:$D$201,A11,Planung!$J$2:$J$201,B11,Planung!$L$2:$L$201,"&lt;&gt;Zurück"))</f>
        <v/>
      </c>
      <c r="E11" s="27">
        <f>IF(OR(A11="",B11=""),"",IFERROR(D11/C11,""))</f>
        <v/>
      </c>
      <c r="F11" s="12">
        <f>IF(E11="","",C11-D11)</f>
        <v/>
      </c>
      <c r="G11" s="24">
        <f>IF(E11="","",IF(E11&gt;1,"Überlastet",IF(E11&gt;=0.9,"Nahe Kapazitätsgrenze","Verfügbar")))</f>
        <v/>
      </c>
    </row>
    <row r="12">
      <c r="A12" s="16" t="n"/>
      <c r="B12" s="18" t="n"/>
      <c r="C12" s="20" t="n"/>
      <c r="D12" s="13">
        <f>IF(OR(A12="",B12=""),"",SUMIFS(Planung!$K$2:$K$201,Planung!$D$2:$D$201,A12,Planung!$J$2:$J$201,B12,Planung!$L$2:$L$201,"&lt;&gt;Zurück"))</f>
        <v/>
      </c>
      <c r="E12" s="26">
        <f>IF(OR(A12="",B12=""),"",IFERROR(D12/C12,""))</f>
        <v/>
      </c>
      <c r="F12" s="13">
        <f>IF(E12="","",C12-D12)</f>
        <v/>
      </c>
      <c r="G12" s="21">
        <f>IF(E12="","",IF(E12&gt;1,"Überlastet",IF(E12&gt;=0.9,"Nahe Kapazitätsgrenze","Verfügbar")))</f>
        <v/>
      </c>
    </row>
    <row r="13">
      <c r="A13" s="16" t="n"/>
      <c r="B13" s="18" t="n"/>
      <c r="C13" s="20" t="n"/>
      <c r="D13" s="12">
        <f>IF(OR(A13="",B13=""),"",SUMIFS(Planung!$K$2:$K$201,Planung!$D$2:$D$201,A13,Planung!$J$2:$J$201,B13,Planung!$L$2:$L$201,"&lt;&gt;Zurück"))</f>
        <v/>
      </c>
      <c r="E13" s="27">
        <f>IF(OR(A13="",B13=""),"",IFERROR(D13/C13,""))</f>
        <v/>
      </c>
      <c r="F13" s="12">
        <f>IF(E13="","",C13-D13)</f>
        <v/>
      </c>
      <c r="G13" s="24">
        <f>IF(E13="","",IF(E13&gt;1,"Überlastet",IF(E13&gt;=0.9,"Nahe Kapazitätsgrenze","Verfügbar")))</f>
        <v/>
      </c>
    </row>
    <row r="14">
      <c r="A14" s="16" t="n"/>
      <c r="B14" s="18" t="n"/>
      <c r="C14" s="20" t="n"/>
      <c r="D14" s="13">
        <f>IF(OR(A14="",B14=""),"",SUMIFS(Planung!$K$2:$K$201,Planung!$D$2:$D$201,A14,Planung!$J$2:$J$201,B14,Planung!$L$2:$L$201,"&lt;&gt;Zurück"))</f>
        <v/>
      </c>
      <c r="E14" s="26">
        <f>IF(OR(A14="",B14=""),"",IFERROR(D14/C14,""))</f>
        <v/>
      </c>
      <c r="F14" s="13">
        <f>IF(E14="","",C14-D14)</f>
        <v/>
      </c>
      <c r="G14" s="21">
        <f>IF(E14="","",IF(E14&gt;1,"Überlastet",IF(E14&gt;=0.9,"Nahe Kapazitätsgrenze","Verfügbar")))</f>
        <v/>
      </c>
    </row>
    <row r="15">
      <c r="A15" s="16" t="n"/>
      <c r="B15" s="18" t="n"/>
      <c r="C15" s="20" t="n"/>
      <c r="D15" s="12">
        <f>IF(OR(A15="",B15=""),"",SUMIFS(Planung!$K$2:$K$201,Planung!$D$2:$D$201,A15,Planung!$J$2:$J$201,B15,Planung!$L$2:$L$201,"&lt;&gt;Zurück"))</f>
        <v/>
      </c>
      <c r="E15" s="27">
        <f>IF(OR(A15="",B15=""),"",IFERROR(D15/C15,""))</f>
        <v/>
      </c>
      <c r="F15" s="12">
        <f>IF(E15="","",C15-D15)</f>
        <v/>
      </c>
      <c r="G15" s="24">
        <f>IF(E15="","",IF(E15&gt;1,"Überlastet",IF(E15&gt;=0.9,"Nahe Kapazitätsgrenze","Verfügbar")))</f>
        <v/>
      </c>
    </row>
    <row r="16">
      <c r="A16" s="16" t="n"/>
      <c r="B16" s="18" t="n"/>
      <c r="C16" s="20" t="n"/>
      <c r="D16" s="13">
        <f>IF(OR(A16="",B16=""),"",SUMIFS(Planung!$K$2:$K$201,Planung!$D$2:$D$201,A16,Planung!$J$2:$J$201,B16,Planung!$L$2:$L$201,"&lt;&gt;Zurück"))</f>
        <v/>
      </c>
      <c r="E16" s="26">
        <f>IF(OR(A16="",B16=""),"",IFERROR(D16/C16,""))</f>
        <v/>
      </c>
      <c r="F16" s="13">
        <f>IF(E16="","",C16-D16)</f>
        <v/>
      </c>
      <c r="G16" s="21">
        <f>IF(E16="","",IF(E16&gt;1,"Überlastet",IF(E16&gt;=0.9,"Nahe Kapazitätsgrenze","Verfügbar")))</f>
        <v/>
      </c>
    </row>
    <row r="17">
      <c r="A17" s="16" t="n"/>
      <c r="B17" s="18" t="n"/>
      <c r="C17" s="20" t="n"/>
      <c r="D17" s="12">
        <f>IF(OR(A17="",B17=""),"",SUMIFS(Planung!$K$2:$K$201,Planung!$D$2:$D$201,A17,Planung!$J$2:$J$201,B17,Planung!$L$2:$L$201,"&lt;&gt;Zurück"))</f>
        <v/>
      </c>
      <c r="E17" s="27">
        <f>IF(OR(A17="",B17=""),"",IFERROR(D17/C17,""))</f>
        <v/>
      </c>
      <c r="F17" s="12">
        <f>IF(E17="","",C17-D17)</f>
        <v/>
      </c>
      <c r="G17" s="24">
        <f>IF(E17="","",IF(E17&gt;1,"Überlastet",IF(E17&gt;=0.9,"Nahe Kapazitätsgrenze","Verfügbar")))</f>
        <v/>
      </c>
    </row>
    <row r="18">
      <c r="A18" s="16" t="n"/>
      <c r="B18" s="18" t="n"/>
      <c r="C18" s="20" t="n"/>
      <c r="D18" s="13">
        <f>IF(OR(A18="",B18=""),"",SUMIFS(Planung!$K$2:$K$201,Planung!$D$2:$D$201,A18,Planung!$J$2:$J$201,B18,Planung!$L$2:$L$201,"&lt;&gt;Zurück"))</f>
        <v/>
      </c>
      <c r="E18" s="26">
        <f>IF(OR(A18="",B18=""),"",IFERROR(D18/C18,""))</f>
        <v/>
      </c>
      <c r="F18" s="13">
        <f>IF(E18="","",C18-D18)</f>
        <v/>
      </c>
      <c r="G18" s="21">
        <f>IF(E18="","",IF(E18&gt;1,"Überlastet",IF(E18&gt;=0.9,"Nahe Kapazitätsgrenze","Verfügbar")))</f>
        <v/>
      </c>
    </row>
    <row r="19">
      <c r="A19" s="16" t="n"/>
      <c r="B19" s="18" t="n"/>
      <c r="C19" s="20" t="n"/>
      <c r="D19" s="12">
        <f>IF(OR(A19="",B19=""),"",SUMIFS(Planung!$K$2:$K$201,Planung!$D$2:$D$201,A19,Planung!$J$2:$J$201,B19,Planung!$L$2:$L$201,"&lt;&gt;Zurück"))</f>
        <v/>
      </c>
      <c r="E19" s="27">
        <f>IF(OR(A19="",B19=""),"",IFERROR(D19/C19,""))</f>
        <v/>
      </c>
      <c r="F19" s="12">
        <f>IF(E19="","",C19-D19)</f>
        <v/>
      </c>
      <c r="G19" s="24">
        <f>IF(E19="","",IF(E19&gt;1,"Überlastet",IF(E19&gt;=0.9,"Nahe Kapazitätsgrenze","Verfügbar")))</f>
        <v/>
      </c>
    </row>
    <row r="20">
      <c r="A20" s="16" t="n"/>
      <c r="B20" s="18" t="n"/>
      <c r="C20" s="20" t="n"/>
      <c r="D20" s="13">
        <f>IF(OR(A20="",B20=""),"",SUMIFS(Planung!$K$2:$K$201,Planung!$D$2:$D$201,A20,Planung!$J$2:$J$201,B20,Planung!$L$2:$L$201,"&lt;&gt;Zurück"))</f>
        <v/>
      </c>
      <c r="E20" s="26">
        <f>IF(OR(A20="",B20=""),"",IFERROR(D20/C20,""))</f>
        <v/>
      </c>
      <c r="F20" s="13">
        <f>IF(E20="","",C20-D20)</f>
        <v/>
      </c>
      <c r="G20" s="21">
        <f>IF(E20="","",IF(E20&gt;1,"Überlastet",IF(E20&gt;=0.9,"Nahe Kapazitätsgrenze","Verfügbar")))</f>
        <v/>
      </c>
    </row>
    <row r="21">
      <c r="A21" s="16" t="n"/>
      <c r="B21" s="18" t="n"/>
      <c r="C21" s="20" t="n"/>
      <c r="D21" s="12">
        <f>IF(OR(A21="",B21=""),"",SUMIFS(Planung!$K$2:$K$201,Planung!$D$2:$D$201,A21,Planung!$J$2:$J$201,B21,Planung!$L$2:$L$201,"&lt;&gt;Zurück"))</f>
        <v/>
      </c>
      <c r="E21" s="27">
        <f>IF(OR(A21="",B21=""),"",IFERROR(D21/C21,""))</f>
        <v/>
      </c>
      <c r="F21" s="12">
        <f>IF(E21="","",C21-D21)</f>
        <v/>
      </c>
      <c r="G21" s="24">
        <f>IF(E21="","",IF(E21&gt;1,"Überlastet",IF(E21&gt;=0.9,"Nahe Kapazitätsgrenze","Verfügbar")))</f>
        <v/>
      </c>
    </row>
    <row r="22">
      <c r="A22" s="16" t="n"/>
      <c r="B22" s="18" t="n"/>
      <c r="C22" s="20" t="n"/>
      <c r="D22" s="13">
        <f>IF(OR(A22="",B22=""),"",SUMIFS(Planung!$K$2:$K$201,Planung!$D$2:$D$201,A22,Planung!$J$2:$J$201,B22,Planung!$L$2:$L$201,"&lt;&gt;Zurück"))</f>
        <v/>
      </c>
      <c r="E22" s="26">
        <f>IF(OR(A22="",B22=""),"",IFERROR(D22/C22,""))</f>
        <v/>
      </c>
      <c r="F22" s="13">
        <f>IF(E22="","",C22-D22)</f>
        <v/>
      </c>
      <c r="G22" s="21">
        <f>IF(E22="","",IF(E22&gt;1,"Überlastet",IF(E22&gt;=0.9,"Nahe Kapazitätsgrenze","Verfügbar")))</f>
        <v/>
      </c>
    </row>
    <row r="23">
      <c r="A23" s="16" t="n"/>
      <c r="B23" s="18" t="n"/>
      <c r="C23" s="20" t="n"/>
      <c r="D23" s="12">
        <f>IF(OR(A23="",B23=""),"",SUMIFS(Planung!$K$2:$K$201,Planung!$D$2:$D$201,A23,Planung!$J$2:$J$201,B23,Planung!$L$2:$L$201,"&lt;&gt;Zurück"))</f>
        <v/>
      </c>
      <c r="E23" s="27">
        <f>IF(OR(A23="",B23=""),"",IFERROR(D23/C23,""))</f>
        <v/>
      </c>
      <c r="F23" s="12">
        <f>IF(E23="","",C23-D23)</f>
        <v/>
      </c>
      <c r="G23" s="24">
        <f>IF(E23="","",IF(E23&gt;1,"Überlastet",IF(E23&gt;=0.9,"Nahe Kapazitätsgrenze","Verfügbar")))</f>
        <v/>
      </c>
    </row>
    <row r="24">
      <c r="A24" s="16" t="n"/>
      <c r="B24" s="18" t="n"/>
      <c r="C24" s="20" t="n"/>
      <c r="D24" s="13">
        <f>IF(OR(A24="",B24=""),"",SUMIFS(Planung!$K$2:$K$201,Planung!$D$2:$D$201,A24,Planung!$J$2:$J$201,B24,Planung!$L$2:$L$201,"&lt;&gt;Zurück"))</f>
        <v/>
      </c>
      <c r="E24" s="26">
        <f>IF(OR(A24="",B24=""),"",IFERROR(D24/C24,""))</f>
        <v/>
      </c>
      <c r="F24" s="13">
        <f>IF(E24="","",C24-D24)</f>
        <v/>
      </c>
      <c r="G24" s="21">
        <f>IF(E24="","",IF(E24&gt;1,"Überlastet",IF(E24&gt;=0.9,"Nahe Kapazitätsgrenze","Verfügbar")))</f>
        <v/>
      </c>
    </row>
    <row r="25">
      <c r="A25" s="16" t="n"/>
      <c r="B25" s="18" t="n"/>
      <c r="C25" s="20" t="n"/>
      <c r="D25" s="12">
        <f>IF(OR(A25="",B25=""),"",SUMIFS(Planung!$K$2:$K$201,Planung!$D$2:$D$201,A25,Planung!$J$2:$J$201,B25,Planung!$L$2:$L$201,"&lt;&gt;Zurück"))</f>
        <v/>
      </c>
      <c r="E25" s="27">
        <f>IF(OR(A25="",B25=""),"",IFERROR(D25/C25,""))</f>
        <v/>
      </c>
      <c r="F25" s="12">
        <f>IF(E25="","",C25-D25)</f>
        <v/>
      </c>
      <c r="G25" s="24">
        <f>IF(E25="","",IF(E25&gt;1,"Überlastet",IF(E25&gt;=0.9,"Nahe Kapazitätsgrenze","Verfügbar")))</f>
        <v/>
      </c>
    </row>
    <row r="26">
      <c r="A26" s="16" t="n"/>
      <c r="B26" s="18" t="n"/>
      <c r="C26" s="20" t="n"/>
      <c r="D26" s="13">
        <f>IF(OR(A26="",B26=""),"",SUMIFS(Planung!$K$2:$K$201,Planung!$D$2:$D$201,A26,Planung!$J$2:$J$201,B26,Planung!$L$2:$L$201,"&lt;&gt;Zurück"))</f>
        <v/>
      </c>
      <c r="E26" s="26">
        <f>IF(OR(A26="",B26=""),"",IFERROR(D26/C26,""))</f>
        <v/>
      </c>
      <c r="F26" s="13">
        <f>IF(E26="","",C26-D26)</f>
        <v/>
      </c>
      <c r="G26" s="21">
        <f>IF(E26="","",IF(E26&gt;1,"Überlastet",IF(E26&gt;=0.9,"Nahe Kapazitätsgrenze","Verfügbar")))</f>
        <v/>
      </c>
    </row>
    <row r="27">
      <c r="A27" s="16" t="n"/>
      <c r="B27" s="18" t="n"/>
      <c r="C27" s="20" t="n"/>
      <c r="D27" s="12">
        <f>IF(OR(A27="",B27=""),"",SUMIFS(Planung!$K$2:$K$201,Planung!$D$2:$D$201,A27,Planung!$J$2:$J$201,B27,Planung!$L$2:$L$201,"&lt;&gt;Zurück"))</f>
        <v/>
      </c>
      <c r="E27" s="27">
        <f>IF(OR(A27="",B27=""),"",IFERROR(D27/C27,""))</f>
        <v/>
      </c>
      <c r="F27" s="12">
        <f>IF(E27="","",C27-D27)</f>
        <v/>
      </c>
      <c r="G27" s="24">
        <f>IF(E27="","",IF(E27&gt;1,"Überlastet",IF(E27&gt;=0.9,"Nahe Kapazitätsgrenze","Verfügbar")))</f>
        <v/>
      </c>
    </row>
    <row r="28">
      <c r="A28" s="16" t="n"/>
      <c r="B28" s="18" t="n"/>
      <c r="C28" s="20" t="n"/>
      <c r="D28" s="13">
        <f>IF(OR(A28="",B28=""),"",SUMIFS(Planung!$K$2:$K$201,Planung!$D$2:$D$201,A28,Planung!$J$2:$J$201,B28,Planung!$L$2:$L$201,"&lt;&gt;Zurück"))</f>
        <v/>
      </c>
      <c r="E28" s="26">
        <f>IF(OR(A28="",B28=""),"",IFERROR(D28/C28,""))</f>
        <v/>
      </c>
      <c r="F28" s="13">
        <f>IF(E28="","",C28-D28)</f>
        <v/>
      </c>
      <c r="G28" s="21">
        <f>IF(E28="","",IF(E28&gt;1,"Überlastet",IF(E28&gt;=0.9,"Nahe Kapazitätsgrenze","Verfügbar")))</f>
        <v/>
      </c>
    </row>
    <row r="29">
      <c r="A29" s="16" t="n"/>
      <c r="B29" s="18" t="n"/>
      <c r="C29" s="20" t="n"/>
      <c r="D29" s="12">
        <f>IF(OR(A29="",B29=""),"",SUMIFS(Planung!$K$2:$K$201,Planung!$D$2:$D$201,A29,Planung!$J$2:$J$201,B29,Planung!$L$2:$L$201,"&lt;&gt;Zurück"))</f>
        <v/>
      </c>
      <c r="E29" s="27">
        <f>IF(OR(A29="",B29=""),"",IFERROR(D29/C29,""))</f>
        <v/>
      </c>
      <c r="F29" s="12">
        <f>IF(E29="","",C29-D29)</f>
        <v/>
      </c>
      <c r="G29" s="24">
        <f>IF(E29="","",IF(E29&gt;1,"Überlastet",IF(E29&gt;=0.9,"Nahe Kapazitätsgrenze","Verfügbar")))</f>
        <v/>
      </c>
    </row>
    <row r="30">
      <c r="A30" s="16" t="n"/>
      <c r="B30" s="18" t="n"/>
      <c r="C30" s="20" t="n"/>
      <c r="D30" s="13">
        <f>IF(OR(A30="",B30=""),"",SUMIFS(Planung!$K$2:$K$201,Planung!$D$2:$D$201,A30,Planung!$J$2:$J$201,B30,Planung!$L$2:$L$201,"&lt;&gt;Zurück"))</f>
        <v/>
      </c>
      <c r="E30" s="26">
        <f>IF(OR(A30="",B30=""),"",IFERROR(D30/C30,""))</f>
        <v/>
      </c>
      <c r="F30" s="13">
        <f>IF(E30="","",C30-D30)</f>
        <v/>
      </c>
      <c r="G30" s="21">
        <f>IF(E30="","",IF(E30&gt;1,"Überlastet",IF(E30&gt;=0.9,"Nahe Kapazitätsgrenze","Verfügbar")))</f>
        <v/>
      </c>
    </row>
    <row r="31">
      <c r="A31" s="16" t="n"/>
      <c r="B31" s="18" t="n"/>
      <c r="C31" s="20" t="n"/>
      <c r="D31" s="12">
        <f>IF(OR(A31="",B31=""),"",SUMIFS(Planung!$K$2:$K$201,Planung!$D$2:$D$201,A31,Planung!$J$2:$J$201,B31,Planung!$L$2:$L$201,"&lt;&gt;Zurück"))</f>
        <v/>
      </c>
      <c r="E31" s="27">
        <f>IF(OR(A31="",B31=""),"",IFERROR(D31/C31,""))</f>
        <v/>
      </c>
      <c r="F31" s="12">
        <f>IF(E31="","",C31-D31)</f>
        <v/>
      </c>
      <c r="G31" s="24">
        <f>IF(E31="","",IF(E31&gt;1,"Überlastet",IF(E31&gt;=0.9,"Nahe Kapazitätsgrenze","Verfügbar")))</f>
        <v/>
      </c>
    </row>
    <row r="32">
      <c r="A32" s="16" t="n"/>
      <c r="B32" s="18" t="n"/>
      <c r="C32" s="20" t="n"/>
      <c r="D32" s="13">
        <f>IF(OR(A32="",B32=""),"",SUMIFS(Planung!$K$2:$K$201,Planung!$D$2:$D$201,A32,Planung!$J$2:$J$201,B32,Planung!$L$2:$L$201,"&lt;&gt;Zurück"))</f>
        <v/>
      </c>
      <c r="E32" s="26">
        <f>IF(OR(A32="",B32=""),"",IFERROR(D32/C32,""))</f>
        <v/>
      </c>
      <c r="F32" s="13">
        <f>IF(E32="","",C32-D32)</f>
        <v/>
      </c>
      <c r="G32" s="21">
        <f>IF(E32="","",IF(E32&gt;1,"Überlastet",IF(E32&gt;=0.9,"Nahe Kapazitätsgrenze","Verfügbar")))</f>
        <v/>
      </c>
    </row>
    <row r="33">
      <c r="A33" s="16" t="n"/>
      <c r="B33" s="18" t="n"/>
      <c r="C33" s="20" t="n"/>
      <c r="D33" s="12">
        <f>IF(OR(A33="",B33=""),"",SUMIFS(Planung!$K$2:$K$201,Planung!$D$2:$D$201,A33,Planung!$J$2:$J$201,B33,Planung!$L$2:$L$201,"&lt;&gt;Zurück"))</f>
        <v/>
      </c>
      <c r="E33" s="27">
        <f>IF(OR(A33="",B33=""),"",IFERROR(D33/C33,""))</f>
        <v/>
      </c>
      <c r="F33" s="12">
        <f>IF(E33="","",C33-D33)</f>
        <v/>
      </c>
      <c r="G33" s="24">
        <f>IF(E33="","",IF(E33&gt;1,"Überlastet",IF(E33&gt;=0.9,"Nahe Kapazitätsgrenze","Verfügbar")))</f>
        <v/>
      </c>
    </row>
    <row r="34">
      <c r="A34" s="16" t="n"/>
      <c r="B34" s="18" t="n"/>
      <c r="C34" s="20" t="n"/>
      <c r="D34" s="13">
        <f>IF(OR(A34="",B34=""),"",SUMIFS(Planung!$K$2:$K$201,Planung!$D$2:$D$201,A34,Planung!$J$2:$J$201,B34,Planung!$L$2:$L$201,"&lt;&gt;Zurück"))</f>
        <v/>
      </c>
      <c r="E34" s="26">
        <f>IF(OR(A34="",B34=""),"",IFERROR(D34/C34,""))</f>
        <v/>
      </c>
      <c r="F34" s="13">
        <f>IF(E34="","",C34-D34)</f>
        <v/>
      </c>
      <c r="G34" s="21">
        <f>IF(E34="","",IF(E34&gt;1,"Überlastet",IF(E34&gt;=0.9,"Nahe Kapazitätsgrenze","Verfügbar")))</f>
        <v/>
      </c>
    </row>
    <row r="35">
      <c r="A35" s="16" t="n"/>
      <c r="B35" s="18" t="n"/>
      <c r="C35" s="20" t="n"/>
      <c r="D35" s="12">
        <f>IF(OR(A35="",B35=""),"",SUMIFS(Planung!$K$2:$K$201,Planung!$D$2:$D$201,A35,Planung!$J$2:$J$201,B35,Planung!$L$2:$L$201,"&lt;&gt;Zurück"))</f>
        <v/>
      </c>
      <c r="E35" s="27">
        <f>IF(OR(A35="",B35=""),"",IFERROR(D35/C35,""))</f>
        <v/>
      </c>
      <c r="F35" s="12">
        <f>IF(E35="","",C35-D35)</f>
        <v/>
      </c>
      <c r="G35" s="24">
        <f>IF(E35="","",IF(E35&gt;1,"Überlastet",IF(E35&gt;=0.9,"Nahe Kapazitätsgrenze","Verfügbar")))</f>
        <v/>
      </c>
    </row>
    <row r="36">
      <c r="A36" s="16" t="n"/>
      <c r="B36" s="18" t="n"/>
      <c r="C36" s="20" t="n"/>
      <c r="D36" s="13">
        <f>IF(OR(A36="",B36=""),"",SUMIFS(Planung!$K$2:$K$201,Planung!$D$2:$D$201,A36,Planung!$J$2:$J$201,B36,Planung!$L$2:$L$201,"&lt;&gt;Zurück"))</f>
        <v/>
      </c>
      <c r="E36" s="26">
        <f>IF(OR(A36="",B36=""),"",IFERROR(D36/C36,""))</f>
        <v/>
      </c>
      <c r="F36" s="13">
        <f>IF(E36="","",C36-D36)</f>
        <v/>
      </c>
      <c r="G36" s="21">
        <f>IF(E36="","",IF(E36&gt;1,"Überlastet",IF(E36&gt;=0.9,"Nahe Kapazitätsgrenze","Verfügbar")))</f>
        <v/>
      </c>
    </row>
    <row r="37">
      <c r="A37" s="16" t="n"/>
      <c r="B37" s="18" t="n"/>
      <c r="C37" s="20" t="n"/>
      <c r="D37" s="12">
        <f>IF(OR(A37="",B37=""),"",SUMIFS(Planung!$K$2:$K$201,Planung!$D$2:$D$201,A37,Planung!$J$2:$J$201,B37,Planung!$L$2:$L$201,"&lt;&gt;Zurück"))</f>
        <v/>
      </c>
      <c r="E37" s="27">
        <f>IF(OR(A37="",B37=""),"",IFERROR(D37/C37,""))</f>
        <v/>
      </c>
      <c r="F37" s="12">
        <f>IF(E37="","",C37-D37)</f>
        <v/>
      </c>
      <c r="G37" s="24">
        <f>IF(E37="","",IF(E37&gt;1,"Überlastet",IF(E37&gt;=0.9,"Nahe Kapazitätsgrenze","Verfügbar")))</f>
        <v/>
      </c>
    </row>
    <row r="38">
      <c r="A38" s="16" t="n"/>
      <c r="B38" s="18" t="n"/>
      <c r="C38" s="20" t="n"/>
      <c r="D38" s="13">
        <f>IF(OR(A38="",B38=""),"",SUMIFS(Planung!$K$2:$K$201,Planung!$D$2:$D$201,A38,Planung!$J$2:$J$201,B38,Planung!$L$2:$L$201,"&lt;&gt;Zurück"))</f>
        <v/>
      </c>
      <c r="E38" s="26">
        <f>IF(OR(A38="",B38=""),"",IFERROR(D38/C38,""))</f>
        <v/>
      </c>
      <c r="F38" s="13">
        <f>IF(E38="","",C38-D38)</f>
        <v/>
      </c>
      <c r="G38" s="21">
        <f>IF(E38="","",IF(E38&gt;1,"Überlastet",IF(E38&gt;=0.9,"Nahe Kapazitätsgrenze","Verfügbar")))</f>
        <v/>
      </c>
    </row>
    <row r="39">
      <c r="A39" s="16" t="n"/>
      <c r="B39" s="18" t="n"/>
      <c r="C39" s="20" t="n"/>
      <c r="D39" s="12">
        <f>IF(OR(A39="",B39=""),"",SUMIFS(Planung!$K$2:$K$201,Planung!$D$2:$D$201,A39,Planung!$J$2:$J$201,B39,Planung!$L$2:$L$201,"&lt;&gt;Zurück"))</f>
        <v/>
      </c>
      <c r="E39" s="27">
        <f>IF(OR(A39="",B39=""),"",IFERROR(D39/C39,""))</f>
        <v/>
      </c>
      <c r="F39" s="12">
        <f>IF(E39="","",C39-D39)</f>
        <v/>
      </c>
      <c r="G39" s="24">
        <f>IF(E39="","",IF(E39&gt;1,"Überlastet",IF(E39&gt;=0.9,"Nahe Kapazitätsgrenze","Verfügbar")))</f>
        <v/>
      </c>
    </row>
    <row r="40">
      <c r="A40" s="16" t="n"/>
      <c r="B40" s="18" t="n"/>
      <c r="C40" s="20" t="n"/>
      <c r="D40" s="13">
        <f>IF(OR(A40="",B40=""),"",SUMIFS(Planung!$K$2:$K$201,Planung!$D$2:$D$201,A40,Planung!$J$2:$J$201,B40,Planung!$L$2:$L$201,"&lt;&gt;Zurück"))</f>
        <v/>
      </c>
      <c r="E40" s="26">
        <f>IF(OR(A40="",B40=""),"",IFERROR(D40/C40,""))</f>
        <v/>
      </c>
      <c r="F40" s="13">
        <f>IF(E40="","",C40-D40)</f>
        <v/>
      </c>
      <c r="G40" s="21">
        <f>IF(E40="","",IF(E40&gt;1,"Überlastet",IF(E40&gt;=0.9,"Nahe Kapazitätsgrenze","Verfügbar")))</f>
        <v/>
      </c>
    </row>
    <row r="41">
      <c r="A41" s="16" t="n"/>
      <c r="B41" s="18" t="n"/>
      <c r="C41" s="20" t="n"/>
      <c r="D41" s="12">
        <f>IF(OR(A41="",B41=""),"",SUMIFS(Planung!$K$2:$K$201,Planung!$D$2:$D$201,A41,Planung!$J$2:$J$201,B41,Planung!$L$2:$L$201,"&lt;&gt;Zurück"))</f>
        <v/>
      </c>
      <c r="E41" s="27">
        <f>IF(OR(A41="",B41=""),"",IFERROR(D41/C41,""))</f>
        <v/>
      </c>
      <c r="F41" s="12">
        <f>IF(E41="","",C41-D41)</f>
        <v/>
      </c>
      <c r="G41" s="24">
        <f>IF(E41="","",IF(E41&gt;1,"Überlastet",IF(E41&gt;=0.9,"Nahe Kapazitätsgrenze","Verfügbar")))</f>
        <v/>
      </c>
    </row>
    <row r="42">
      <c r="A42" s="16" t="n"/>
      <c r="B42" s="18" t="n"/>
      <c r="C42" s="20" t="n"/>
      <c r="D42" s="13">
        <f>IF(OR(A42="",B42=""),"",SUMIFS(Planung!$K$2:$K$201,Planung!$D$2:$D$201,A42,Planung!$J$2:$J$201,B42,Planung!$L$2:$L$201,"&lt;&gt;Zurück"))</f>
        <v/>
      </c>
      <c r="E42" s="26">
        <f>IF(OR(A42="",B42=""),"",IFERROR(D42/C42,""))</f>
        <v/>
      </c>
      <c r="F42" s="13">
        <f>IF(E42="","",C42-D42)</f>
        <v/>
      </c>
      <c r="G42" s="21">
        <f>IF(E42="","",IF(E42&gt;1,"Überlastet",IF(E42&gt;=0.9,"Nahe Kapazitätsgrenze","Verfügbar")))</f>
        <v/>
      </c>
    </row>
    <row r="43">
      <c r="A43" s="16" t="n"/>
      <c r="B43" s="18" t="n"/>
      <c r="C43" s="20" t="n"/>
      <c r="D43" s="12">
        <f>IF(OR(A43="",B43=""),"",SUMIFS(Planung!$K$2:$K$201,Planung!$D$2:$D$201,A43,Planung!$J$2:$J$201,B43,Planung!$L$2:$L$201,"&lt;&gt;Zurück"))</f>
        <v/>
      </c>
      <c r="E43" s="27">
        <f>IF(OR(A43="",B43=""),"",IFERROR(D43/C43,""))</f>
        <v/>
      </c>
      <c r="F43" s="12">
        <f>IF(E43="","",C43-D43)</f>
        <v/>
      </c>
      <c r="G43" s="24">
        <f>IF(E43="","",IF(E43&gt;1,"Überlastet",IF(E43&gt;=0.9,"Nahe Kapazitätsgrenze","Verfügbar")))</f>
        <v/>
      </c>
    </row>
    <row r="44">
      <c r="A44" s="16" t="n"/>
      <c r="B44" s="18" t="n"/>
      <c r="C44" s="20" t="n"/>
      <c r="D44" s="13">
        <f>IF(OR(A44="",B44=""),"",SUMIFS(Planung!$K$2:$K$201,Planung!$D$2:$D$201,A44,Planung!$J$2:$J$201,B44,Planung!$L$2:$L$201,"&lt;&gt;Zurück"))</f>
        <v/>
      </c>
      <c r="E44" s="26">
        <f>IF(OR(A44="",B44=""),"",IFERROR(D44/C44,""))</f>
        <v/>
      </c>
      <c r="F44" s="13">
        <f>IF(E44="","",C44-D44)</f>
        <v/>
      </c>
      <c r="G44" s="21">
        <f>IF(E44="","",IF(E44&gt;1,"Überlastet",IF(E44&gt;=0.9,"Nahe Kapazitätsgrenze","Verfügbar")))</f>
        <v/>
      </c>
    </row>
    <row r="45">
      <c r="A45" s="16" t="n"/>
      <c r="B45" s="18" t="n"/>
      <c r="C45" s="20" t="n"/>
      <c r="D45" s="12">
        <f>IF(OR(A45="",B45=""),"",SUMIFS(Planung!$K$2:$K$201,Planung!$D$2:$D$201,A45,Planung!$J$2:$J$201,B45,Planung!$L$2:$L$201,"&lt;&gt;Zurück"))</f>
        <v/>
      </c>
      <c r="E45" s="27">
        <f>IF(OR(A45="",B45=""),"",IFERROR(D45/C45,""))</f>
        <v/>
      </c>
      <c r="F45" s="12">
        <f>IF(E45="","",C45-D45)</f>
        <v/>
      </c>
      <c r="G45" s="24">
        <f>IF(E45="","",IF(E45&gt;1,"Überlastet",IF(E45&gt;=0.9,"Nahe Kapazitätsgrenze","Verfügbar")))</f>
        <v/>
      </c>
    </row>
    <row r="46">
      <c r="A46" s="16" t="n"/>
      <c r="B46" s="18" t="n"/>
      <c r="C46" s="20" t="n"/>
      <c r="D46" s="13">
        <f>IF(OR(A46="",B46=""),"",SUMIFS(Planung!$K$2:$K$201,Planung!$D$2:$D$201,A46,Planung!$J$2:$J$201,B46,Planung!$L$2:$L$201,"&lt;&gt;Zurück"))</f>
        <v/>
      </c>
      <c r="E46" s="26">
        <f>IF(OR(A46="",B46=""),"",IFERROR(D46/C46,""))</f>
        <v/>
      </c>
      <c r="F46" s="13">
        <f>IF(E46="","",C46-D46)</f>
        <v/>
      </c>
      <c r="G46" s="21">
        <f>IF(E46="","",IF(E46&gt;1,"Überlastet",IF(E46&gt;=0.9,"Nahe Kapazitätsgrenze","Verfügbar")))</f>
        <v/>
      </c>
    </row>
    <row r="47">
      <c r="A47" s="16" t="n"/>
      <c r="B47" s="18" t="n"/>
      <c r="C47" s="20" t="n"/>
      <c r="D47" s="12">
        <f>IF(OR(A47="",B47=""),"",SUMIFS(Planung!$K$2:$K$201,Planung!$D$2:$D$201,A47,Planung!$J$2:$J$201,B47,Planung!$L$2:$L$201,"&lt;&gt;Zurück"))</f>
        <v/>
      </c>
      <c r="E47" s="27">
        <f>IF(OR(A47="",B47=""),"",IFERROR(D47/C47,""))</f>
        <v/>
      </c>
      <c r="F47" s="12">
        <f>IF(E47="","",C47-D47)</f>
        <v/>
      </c>
      <c r="G47" s="24">
        <f>IF(E47="","",IF(E47&gt;1,"Überlastet",IF(E47&gt;=0.9,"Nahe Kapazitätsgrenze","Verfügbar")))</f>
        <v/>
      </c>
    </row>
    <row r="48">
      <c r="A48" s="16" t="n"/>
      <c r="B48" s="18" t="n"/>
      <c r="C48" s="20" t="n"/>
      <c r="D48" s="13">
        <f>IF(OR(A48="",B48=""),"",SUMIFS(Planung!$K$2:$K$201,Planung!$D$2:$D$201,A48,Planung!$J$2:$J$201,B48,Planung!$L$2:$L$201,"&lt;&gt;Zurück"))</f>
        <v/>
      </c>
      <c r="E48" s="26">
        <f>IF(OR(A48="",B48=""),"",IFERROR(D48/C48,""))</f>
        <v/>
      </c>
      <c r="F48" s="13">
        <f>IF(E48="","",C48-D48)</f>
        <v/>
      </c>
      <c r="G48" s="21">
        <f>IF(E48="","",IF(E48&gt;1,"Überlastet",IF(E48&gt;=0.9,"Nahe Kapazitätsgrenze","Verfügbar")))</f>
        <v/>
      </c>
    </row>
    <row r="49">
      <c r="A49" s="16" t="n"/>
      <c r="B49" s="18" t="n"/>
      <c r="C49" s="20" t="n"/>
      <c r="D49" s="12">
        <f>IF(OR(A49="",B49=""),"",SUMIFS(Planung!$K$2:$K$201,Planung!$D$2:$D$201,A49,Planung!$J$2:$J$201,B49,Planung!$L$2:$L$201,"&lt;&gt;Zurück"))</f>
        <v/>
      </c>
      <c r="E49" s="27">
        <f>IF(OR(A49="",B49=""),"",IFERROR(D49/C49,""))</f>
        <v/>
      </c>
      <c r="F49" s="12">
        <f>IF(E49="","",C49-D49)</f>
        <v/>
      </c>
      <c r="G49" s="24">
        <f>IF(E49="","",IF(E49&gt;1,"Überlastet",IF(E49&gt;=0.9,"Nahe Kapazitätsgrenze","Verfügbar")))</f>
        <v/>
      </c>
    </row>
    <row r="50">
      <c r="A50" s="16" t="n"/>
      <c r="B50" s="18" t="n"/>
      <c r="C50" s="20" t="n"/>
      <c r="D50" s="13">
        <f>IF(OR(A50="",B50=""),"",SUMIFS(Planung!$K$2:$K$201,Planung!$D$2:$D$201,A50,Planung!$J$2:$J$201,B50,Planung!$L$2:$L$201,"&lt;&gt;Zurück"))</f>
        <v/>
      </c>
      <c r="E50" s="26">
        <f>IF(OR(A50="",B50=""),"",IFERROR(D50/C50,""))</f>
        <v/>
      </c>
      <c r="F50" s="13">
        <f>IF(E50="","",C50-D50)</f>
        <v/>
      </c>
      <c r="G50" s="21">
        <f>IF(E50="","",IF(E50&gt;1,"Überlastet",IF(E50&gt;=0.9,"Nahe Kapazitätsgrenze","Verfügbar")))</f>
        <v/>
      </c>
    </row>
    <row r="51">
      <c r="A51" s="16" t="n"/>
      <c r="B51" s="18" t="n"/>
      <c r="C51" s="20" t="n"/>
      <c r="D51" s="12">
        <f>IF(OR(A51="",B51=""),"",SUMIFS(Planung!$K$2:$K$201,Planung!$D$2:$D$201,A51,Planung!$J$2:$J$201,B51,Planung!$L$2:$L$201,"&lt;&gt;Zurück"))</f>
        <v/>
      </c>
      <c r="E51" s="27">
        <f>IF(OR(A51="",B51=""),"",IFERROR(D51/C51,""))</f>
        <v/>
      </c>
      <c r="F51" s="12">
        <f>IF(E51="","",C51-D51)</f>
        <v/>
      </c>
      <c r="G51" s="24">
        <f>IF(E51="","",IF(E51&gt;1,"Überlastet",IF(E51&gt;=0.9,"Nahe Kapazitätsgrenze","Verfügbar")))</f>
        <v/>
      </c>
    </row>
    <row r="52">
      <c r="A52" s="16" t="n"/>
      <c r="B52" s="18" t="n"/>
      <c r="C52" s="20" t="n"/>
      <c r="D52" s="13">
        <f>IF(OR(A52="",B52=""),"",SUMIFS(Planung!$K$2:$K$201,Planung!$D$2:$D$201,A52,Planung!$J$2:$J$201,B52,Planung!$L$2:$L$201,"&lt;&gt;Zurück"))</f>
        <v/>
      </c>
      <c r="E52" s="26">
        <f>IF(OR(A52="",B52=""),"",IFERROR(D52/C52,""))</f>
        <v/>
      </c>
      <c r="F52" s="13">
        <f>IF(E52="","",C52-D52)</f>
        <v/>
      </c>
      <c r="G52" s="21">
        <f>IF(E52="","",IF(E52&gt;1,"Überlastet",IF(E52&gt;=0.9,"Nahe Kapazitätsgrenze","Verfügbar")))</f>
        <v/>
      </c>
    </row>
    <row r="53">
      <c r="A53" s="16" t="n"/>
      <c r="B53" s="18" t="n"/>
      <c r="C53" s="20" t="n"/>
      <c r="D53" s="12">
        <f>IF(OR(A53="",B53=""),"",SUMIFS(Planung!$K$2:$K$201,Planung!$D$2:$D$201,A53,Planung!$J$2:$J$201,B53,Planung!$L$2:$L$201,"&lt;&gt;Zurück"))</f>
        <v/>
      </c>
      <c r="E53" s="27">
        <f>IF(OR(A53="",B53=""),"",IFERROR(D53/C53,""))</f>
        <v/>
      </c>
      <c r="F53" s="12">
        <f>IF(E53="","",C53-D53)</f>
        <v/>
      </c>
      <c r="G53" s="24">
        <f>IF(E53="","",IF(E53&gt;1,"Überlastet",IF(E53&gt;=0.9,"Nahe Kapazitätsgrenze","Verfügbar")))</f>
        <v/>
      </c>
    </row>
    <row r="54">
      <c r="A54" s="16" t="n"/>
      <c r="B54" s="18" t="n"/>
      <c r="C54" s="20" t="n"/>
      <c r="D54" s="13">
        <f>IF(OR(A54="",B54=""),"",SUMIFS(Planung!$K$2:$K$201,Planung!$D$2:$D$201,A54,Planung!$J$2:$J$201,B54,Planung!$L$2:$L$201,"&lt;&gt;Zurück"))</f>
        <v/>
      </c>
      <c r="E54" s="26">
        <f>IF(OR(A54="",B54=""),"",IFERROR(D54/C54,""))</f>
        <v/>
      </c>
      <c r="F54" s="13">
        <f>IF(E54="","",C54-D54)</f>
        <v/>
      </c>
      <c r="G54" s="21">
        <f>IF(E54="","",IF(E54&gt;1,"Überlastet",IF(E54&gt;=0.9,"Nahe Kapazitätsgrenze","Verfügbar")))</f>
        <v/>
      </c>
    </row>
    <row r="55">
      <c r="A55" s="16" t="n"/>
      <c r="B55" s="18" t="n"/>
      <c r="C55" s="20" t="n"/>
      <c r="D55" s="12">
        <f>IF(OR(A55="",B55=""),"",SUMIFS(Planung!$K$2:$K$201,Planung!$D$2:$D$201,A55,Planung!$J$2:$J$201,B55,Planung!$L$2:$L$201,"&lt;&gt;Zurück"))</f>
        <v/>
      </c>
      <c r="E55" s="27">
        <f>IF(OR(A55="",B55=""),"",IFERROR(D55/C55,""))</f>
        <v/>
      </c>
      <c r="F55" s="12">
        <f>IF(E55="","",C55-D55)</f>
        <v/>
      </c>
      <c r="G55" s="24">
        <f>IF(E55="","",IF(E55&gt;1,"Überlastet",IF(E55&gt;=0.9,"Nahe Kapazitätsgrenze","Verfügbar")))</f>
        <v/>
      </c>
    </row>
    <row r="56">
      <c r="A56" s="16" t="n"/>
      <c r="B56" s="18" t="n"/>
      <c r="C56" s="20" t="n"/>
      <c r="D56" s="13">
        <f>IF(OR(A56="",B56=""),"",SUMIFS(Planung!$K$2:$K$201,Planung!$D$2:$D$201,A56,Planung!$J$2:$J$201,B56,Planung!$L$2:$L$201,"&lt;&gt;Zurück"))</f>
        <v/>
      </c>
      <c r="E56" s="26">
        <f>IF(OR(A56="",B56=""),"",IFERROR(D56/C56,""))</f>
        <v/>
      </c>
      <c r="F56" s="13">
        <f>IF(E56="","",C56-D56)</f>
        <v/>
      </c>
      <c r="G56" s="21">
        <f>IF(E56="","",IF(E56&gt;1,"Überlastet",IF(E56&gt;=0.9,"Nahe Kapazitätsgrenze","Verfügbar")))</f>
        <v/>
      </c>
    </row>
    <row r="57">
      <c r="A57" s="16" t="n"/>
      <c r="B57" s="18" t="n"/>
      <c r="C57" s="20" t="n"/>
      <c r="D57" s="12">
        <f>IF(OR(A57="",B57=""),"",SUMIFS(Planung!$K$2:$K$201,Planung!$D$2:$D$201,A57,Planung!$J$2:$J$201,B57,Planung!$L$2:$L$201,"&lt;&gt;Zurück"))</f>
        <v/>
      </c>
      <c r="E57" s="27">
        <f>IF(OR(A57="",B57=""),"",IFERROR(D57/C57,""))</f>
        <v/>
      </c>
      <c r="F57" s="12">
        <f>IF(E57="","",C57-D57)</f>
        <v/>
      </c>
      <c r="G57" s="24">
        <f>IF(E57="","",IF(E57&gt;1,"Überlastet",IF(E57&gt;=0.9,"Nahe Kapazitätsgrenze","Verfügbar")))</f>
        <v/>
      </c>
    </row>
    <row r="58">
      <c r="A58" s="16" t="n"/>
      <c r="B58" s="18" t="n"/>
      <c r="C58" s="20" t="n"/>
      <c r="D58" s="13">
        <f>IF(OR(A58="",B58=""),"",SUMIFS(Planung!$K$2:$K$201,Planung!$D$2:$D$201,A58,Planung!$J$2:$J$201,B58,Planung!$L$2:$L$201,"&lt;&gt;Zurück"))</f>
        <v/>
      </c>
      <c r="E58" s="26">
        <f>IF(OR(A58="",B58=""),"",IFERROR(D58/C58,""))</f>
        <v/>
      </c>
      <c r="F58" s="13">
        <f>IF(E58="","",C58-D58)</f>
        <v/>
      </c>
      <c r="G58" s="21">
        <f>IF(E58="","",IF(E58&gt;1,"Überlastet",IF(E58&gt;=0.9,"Nahe Kapazitätsgrenze","Verfügbar")))</f>
        <v/>
      </c>
    </row>
    <row r="59">
      <c r="A59" s="16" t="n"/>
      <c r="B59" s="18" t="n"/>
      <c r="C59" s="20" t="n"/>
      <c r="D59" s="12">
        <f>IF(OR(A59="",B59=""),"",SUMIFS(Planung!$K$2:$K$201,Planung!$D$2:$D$201,A59,Planung!$J$2:$J$201,B59,Planung!$L$2:$L$201,"&lt;&gt;Zurück"))</f>
        <v/>
      </c>
      <c r="E59" s="27">
        <f>IF(OR(A59="",B59=""),"",IFERROR(D59/C59,""))</f>
        <v/>
      </c>
      <c r="F59" s="12">
        <f>IF(E59="","",C59-D59)</f>
        <v/>
      </c>
      <c r="G59" s="24">
        <f>IF(E59="","",IF(E59&gt;1,"Überlastet",IF(E59&gt;=0.9,"Nahe Kapazitätsgrenze","Verfügbar")))</f>
        <v/>
      </c>
    </row>
    <row r="60">
      <c r="A60" s="16" t="n"/>
      <c r="B60" s="18" t="n"/>
      <c r="C60" s="20" t="n"/>
      <c r="D60" s="13">
        <f>IF(OR(A60="",B60=""),"",SUMIFS(Planung!$K$2:$K$201,Planung!$D$2:$D$201,A60,Planung!$J$2:$J$201,B60,Planung!$L$2:$L$201,"&lt;&gt;Zurück"))</f>
        <v/>
      </c>
      <c r="E60" s="26">
        <f>IF(OR(A60="",B60=""),"",IFERROR(D60/C60,""))</f>
        <v/>
      </c>
      <c r="F60" s="13">
        <f>IF(E60="","",C60-D60)</f>
        <v/>
      </c>
      <c r="G60" s="21">
        <f>IF(E60="","",IF(E60&gt;1,"Überlastet",IF(E60&gt;=0.9,"Nahe Kapazitätsgrenze","Verfügbar")))</f>
        <v/>
      </c>
    </row>
    <row r="61">
      <c r="A61" s="16" t="n"/>
      <c r="B61" s="18" t="n"/>
      <c r="C61" s="20" t="n"/>
      <c r="D61" s="12">
        <f>IF(OR(A61="",B61=""),"",SUMIFS(Planung!$K$2:$K$201,Planung!$D$2:$D$201,A61,Planung!$J$2:$J$201,B61,Planung!$L$2:$L$201,"&lt;&gt;Zurück"))</f>
        <v/>
      </c>
      <c r="E61" s="27">
        <f>IF(OR(A61="",B61=""),"",IFERROR(D61/C61,""))</f>
        <v/>
      </c>
      <c r="F61" s="12">
        <f>IF(E61="","",C61-D61)</f>
        <v/>
      </c>
      <c r="G61" s="24">
        <f>IF(E61="","",IF(E61&gt;1,"Überlastet",IF(E61&gt;=0.9,"Nahe Kapazitätsgrenze","Verfügbar")))</f>
        <v/>
      </c>
    </row>
    <row r="62">
      <c r="A62" s="16" t="n"/>
      <c r="B62" s="18" t="n"/>
      <c r="C62" s="20" t="n"/>
      <c r="D62" s="13">
        <f>IF(OR(A62="",B62=""),"",SUMIFS(Planung!$K$2:$K$201,Planung!$D$2:$D$201,A62,Planung!$J$2:$J$201,B62,Planung!$L$2:$L$201,"&lt;&gt;Zurück"))</f>
        <v/>
      </c>
      <c r="E62" s="26">
        <f>IF(OR(A62="",B62=""),"",IFERROR(D62/C62,""))</f>
        <v/>
      </c>
      <c r="F62" s="13">
        <f>IF(E62="","",C62-D62)</f>
        <v/>
      </c>
      <c r="G62" s="21">
        <f>IF(E62="","",IF(E62&gt;1,"Überlastet",IF(E62&gt;=0.9,"Nahe Kapazitätsgrenze","Verfügbar")))</f>
        <v/>
      </c>
    </row>
    <row r="63">
      <c r="A63" s="16" t="n"/>
      <c r="B63" s="18" t="n"/>
      <c r="C63" s="20" t="n"/>
      <c r="D63" s="12">
        <f>IF(OR(A63="",B63=""),"",SUMIFS(Planung!$K$2:$K$201,Planung!$D$2:$D$201,A63,Planung!$J$2:$J$201,B63,Planung!$L$2:$L$201,"&lt;&gt;Zurück"))</f>
        <v/>
      </c>
      <c r="E63" s="27">
        <f>IF(OR(A63="",B63=""),"",IFERROR(D63/C63,""))</f>
        <v/>
      </c>
      <c r="F63" s="12">
        <f>IF(E63="","",C63-D63)</f>
        <v/>
      </c>
      <c r="G63" s="24">
        <f>IF(E63="","",IF(E63&gt;1,"Überlastet",IF(E63&gt;=0.9,"Nahe Kapazitätsgrenze","Verfügbar")))</f>
        <v/>
      </c>
    </row>
    <row r="64">
      <c r="A64" s="16" t="n"/>
      <c r="B64" s="18" t="n"/>
      <c r="C64" s="20" t="n"/>
      <c r="D64" s="13">
        <f>IF(OR(A64="",B64=""),"",SUMIFS(Planung!$K$2:$K$201,Planung!$D$2:$D$201,A64,Planung!$J$2:$J$201,B64,Planung!$L$2:$L$201,"&lt;&gt;Zurück"))</f>
        <v/>
      </c>
      <c r="E64" s="26">
        <f>IF(OR(A64="",B64=""),"",IFERROR(D64/C64,""))</f>
        <v/>
      </c>
      <c r="F64" s="13">
        <f>IF(E64="","",C64-D64)</f>
        <v/>
      </c>
      <c r="G64" s="21">
        <f>IF(E64="","",IF(E64&gt;1,"Überlastet",IF(E64&gt;=0.9,"Nahe Kapazitätsgrenze","Verfügbar")))</f>
        <v/>
      </c>
    </row>
    <row r="65">
      <c r="A65" s="16" t="n"/>
      <c r="B65" s="18" t="n"/>
      <c r="C65" s="20" t="n"/>
      <c r="D65" s="12">
        <f>IF(OR(A65="",B65=""),"",SUMIFS(Planung!$K$2:$K$201,Planung!$D$2:$D$201,A65,Planung!$J$2:$J$201,B65,Planung!$L$2:$L$201,"&lt;&gt;Zurück"))</f>
        <v/>
      </c>
      <c r="E65" s="27">
        <f>IF(OR(A65="",B65=""),"",IFERROR(D65/C65,""))</f>
        <v/>
      </c>
      <c r="F65" s="12">
        <f>IF(E65="","",C65-D65)</f>
        <v/>
      </c>
      <c r="G65" s="24">
        <f>IF(E65="","",IF(E65&gt;1,"Überlastet",IF(E65&gt;=0.9,"Nahe Kapazitätsgrenze","Verfügbar")))</f>
        <v/>
      </c>
    </row>
    <row r="66">
      <c r="A66" s="16" t="n"/>
      <c r="B66" s="18" t="n"/>
      <c r="C66" s="20" t="n"/>
      <c r="D66" s="13">
        <f>IF(OR(A66="",B66=""),"",SUMIFS(Planung!$K$2:$K$201,Planung!$D$2:$D$201,A66,Planung!$J$2:$J$201,B66,Planung!$L$2:$L$201,"&lt;&gt;Zurück"))</f>
        <v/>
      </c>
      <c r="E66" s="26">
        <f>IF(OR(A66="",B66=""),"",IFERROR(D66/C66,""))</f>
        <v/>
      </c>
      <c r="F66" s="13">
        <f>IF(E66="","",C66-D66)</f>
        <v/>
      </c>
      <c r="G66" s="21">
        <f>IF(E66="","",IF(E66&gt;1,"Überlastet",IF(E66&gt;=0.9,"Nahe Kapazitätsgrenze","Verfügbar")))</f>
        <v/>
      </c>
    </row>
    <row r="67">
      <c r="A67" s="16" t="n"/>
      <c r="B67" s="18" t="n"/>
      <c r="C67" s="20" t="n"/>
      <c r="D67" s="12">
        <f>IF(OR(A67="",B67=""),"",SUMIFS(Planung!$K$2:$K$201,Planung!$D$2:$D$201,A67,Planung!$J$2:$J$201,B67,Planung!$L$2:$L$201,"&lt;&gt;Zurück"))</f>
        <v/>
      </c>
      <c r="E67" s="27">
        <f>IF(OR(A67="",B67=""),"",IFERROR(D67/C67,""))</f>
        <v/>
      </c>
      <c r="F67" s="12">
        <f>IF(E67="","",C67-D67)</f>
        <v/>
      </c>
      <c r="G67" s="24">
        <f>IF(E67="","",IF(E67&gt;1,"Überlastet",IF(E67&gt;=0.9,"Nahe Kapazitätsgrenze","Verfügbar")))</f>
        <v/>
      </c>
    </row>
    <row r="68">
      <c r="A68" s="16" t="n"/>
      <c r="B68" s="18" t="n"/>
      <c r="C68" s="20" t="n"/>
      <c r="D68" s="13">
        <f>IF(OR(A68="",B68=""),"",SUMIFS(Planung!$K$2:$K$201,Planung!$D$2:$D$201,A68,Planung!$J$2:$J$201,B68,Planung!$L$2:$L$201,"&lt;&gt;Zurück"))</f>
        <v/>
      </c>
      <c r="E68" s="26">
        <f>IF(OR(A68="",B68=""),"",IFERROR(D68/C68,""))</f>
        <v/>
      </c>
      <c r="F68" s="13">
        <f>IF(E68="","",C68-D68)</f>
        <v/>
      </c>
      <c r="G68" s="21">
        <f>IF(E68="","",IF(E68&gt;1,"Überlastet",IF(E68&gt;=0.9,"Nahe Kapazitätsgrenze","Verfügbar")))</f>
        <v/>
      </c>
    </row>
    <row r="69">
      <c r="A69" s="16" t="n"/>
      <c r="B69" s="18" t="n"/>
      <c r="C69" s="20" t="n"/>
      <c r="D69" s="12">
        <f>IF(OR(A69="",B69=""),"",SUMIFS(Planung!$K$2:$K$201,Planung!$D$2:$D$201,A69,Planung!$J$2:$J$201,B69,Planung!$L$2:$L$201,"&lt;&gt;Zurück"))</f>
        <v/>
      </c>
      <c r="E69" s="27">
        <f>IF(OR(A69="",B69=""),"",IFERROR(D69/C69,""))</f>
        <v/>
      </c>
      <c r="F69" s="12">
        <f>IF(E69="","",C69-D69)</f>
        <v/>
      </c>
      <c r="G69" s="24">
        <f>IF(E69="","",IF(E69&gt;1,"Überlastet",IF(E69&gt;=0.9,"Nahe Kapazitätsgrenze","Verfügbar")))</f>
        <v/>
      </c>
    </row>
    <row r="70">
      <c r="A70" s="16" t="n"/>
      <c r="B70" s="18" t="n"/>
      <c r="C70" s="20" t="n"/>
      <c r="D70" s="13">
        <f>IF(OR(A70="",B70=""),"",SUMIFS(Planung!$K$2:$K$201,Planung!$D$2:$D$201,A70,Planung!$J$2:$J$201,B70,Planung!$L$2:$L$201,"&lt;&gt;Zurück"))</f>
        <v/>
      </c>
      <c r="E70" s="26">
        <f>IF(OR(A70="",B70=""),"",IFERROR(D70/C70,""))</f>
        <v/>
      </c>
      <c r="F70" s="13">
        <f>IF(E70="","",C70-D70)</f>
        <v/>
      </c>
      <c r="G70" s="21">
        <f>IF(E70="","",IF(E70&gt;1,"Überlastet",IF(E70&gt;=0.9,"Nahe Kapazitätsgrenze","Verfügbar")))</f>
        <v/>
      </c>
    </row>
    <row r="71">
      <c r="A71" s="16" t="n"/>
      <c r="B71" s="18" t="n"/>
      <c r="C71" s="20" t="n"/>
      <c r="D71" s="12">
        <f>IF(OR(A71="",B71=""),"",SUMIFS(Planung!$K$2:$K$201,Planung!$D$2:$D$201,A71,Planung!$J$2:$J$201,B71,Planung!$L$2:$L$201,"&lt;&gt;Zurück"))</f>
        <v/>
      </c>
      <c r="E71" s="27">
        <f>IF(OR(A71="",B71=""),"",IFERROR(D71/C71,""))</f>
        <v/>
      </c>
      <c r="F71" s="12">
        <f>IF(E71="","",C71-D71)</f>
        <v/>
      </c>
      <c r="G71" s="24">
        <f>IF(E71="","",IF(E71&gt;1,"Überlastet",IF(E71&gt;=0.9,"Nahe Kapazitätsgrenze","Verfügbar")))</f>
        <v/>
      </c>
    </row>
    <row r="72">
      <c r="A72" s="16" t="n"/>
      <c r="B72" s="18" t="n"/>
      <c r="C72" s="20" t="n"/>
      <c r="D72" s="13">
        <f>IF(OR(A72="",B72=""),"",SUMIFS(Planung!$K$2:$K$201,Planung!$D$2:$D$201,A72,Planung!$J$2:$J$201,B72,Planung!$L$2:$L$201,"&lt;&gt;Zurück"))</f>
        <v/>
      </c>
      <c r="E72" s="26">
        <f>IF(OR(A72="",B72=""),"",IFERROR(D72/C72,""))</f>
        <v/>
      </c>
      <c r="F72" s="13">
        <f>IF(E72="","",C72-D72)</f>
        <v/>
      </c>
      <c r="G72" s="21">
        <f>IF(E72="","",IF(E72&gt;1,"Überlastet",IF(E72&gt;=0.9,"Nahe Kapazitätsgrenze","Verfügbar")))</f>
        <v/>
      </c>
    </row>
    <row r="73">
      <c r="A73" s="16" t="n"/>
      <c r="B73" s="18" t="n"/>
      <c r="C73" s="20" t="n"/>
      <c r="D73" s="12">
        <f>IF(OR(A73="",B73=""),"",SUMIFS(Planung!$K$2:$K$201,Planung!$D$2:$D$201,A73,Planung!$J$2:$J$201,B73,Planung!$L$2:$L$201,"&lt;&gt;Zurück"))</f>
        <v/>
      </c>
      <c r="E73" s="27">
        <f>IF(OR(A73="",B73=""),"",IFERROR(D73/C73,""))</f>
        <v/>
      </c>
      <c r="F73" s="12">
        <f>IF(E73="","",C73-D73)</f>
        <v/>
      </c>
      <c r="G73" s="24">
        <f>IF(E73="","",IF(E73&gt;1,"Überlastet",IF(E73&gt;=0.9,"Nahe Kapazitätsgrenze","Verfügbar")))</f>
        <v/>
      </c>
    </row>
    <row r="74">
      <c r="A74" s="16" t="n"/>
      <c r="B74" s="18" t="n"/>
      <c r="C74" s="20" t="n"/>
      <c r="D74" s="13">
        <f>IF(OR(A74="",B74=""),"",SUMIFS(Planung!$K$2:$K$201,Planung!$D$2:$D$201,A74,Planung!$J$2:$J$201,B74,Planung!$L$2:$L$201,"&lt;&gt;Zurück"))</f>
        <v/>
      </c>
      <c r="E74" s="26">
        <f>IF(OR(A74="",B74=""),"",IFERROR(D74/C74,""))</f>
        <v/>
      </c>
      <c r="F74" s="13">
        <f>IF(E74="","",C74-D74)</f>
        <v/>
      </c>
      <c r="G74" s="21">
        <f>IF(E74="","",IF(E74&gt;1,"Überlastet",IF(E74&gt;=0.9,"Nahe Kapazitätsgrenze","Verfügbar")))</f>
        <v/>
      </c>
    </row>
    <row r="75">
      <c r="A75" s="16" t="n"/>
      <c r="B75" s="18" t="n"/>
      <c r="C75" s="20" t="n"/>
      <c r="D75" s="12">
        <f>IF(OR(A75="",B75=""),"",SUMIFS(Planung!$K$2:$K$201,Planung!$D$2:$D$201,A75,Planung!$J$2:$J$201,B75,Planung!$L$2:$L$201,"&lt;&gt;Zurück"))</f>
        <v/>
      </c>
      <c r="E75" s="27">
        <f>IF(OR(A75="",B75=""),"",IFERROR(D75/C75,""))</f>
        <v/>
      </c>
      <c r="F75" s="12">
        <f>IF(E75="","",C75-D75)</f>
        <v/>
      </c>
      <c r="G75" s="24">
        <f>IF(E75="","",IF(E75&gt;1,"Überlastet",IF(E75&gt;=0.9,"Nahe Kapazitätsgrenze","Verfügbar")))</f>
        <v/>
      </c>
    </row>
    <row r="76">
      <c r="A76" s="16" t="n"/>
      <c r="B76" s="18" t="n"/>
      <c r="C76" s="20" t="n"/>
      <c r="D76" s="13">
        <f>IF(OR(A76="",B76=""),"",SUMIFS(Planung!$K$2:$K$201,Planung!$D$2:$D$201,A76,Planung!$J$2:$J$201,B76,Planung!$L$2:$L$201,"&lt;&gt;Zurück"))</f>
        <v/>
      </c>
      <c r="E76" s="26">
        <f>IF(OR(A76="",B76=""),"",IFERROR(D76/C76,""))</f>
        <v/>
      </c>
      <c r="F76" s="13">
        <f>IF(E76="","",C76-D76)</f>
        <v/>
      </c>
      <c r="G76" s="21">
        <f>IF(E76="","",IF(E76&gt;1,"Überlastet",IF(E76&gt;=0.9,"Nahe Kapazitätsgrenze","Verfügbar")))</f>
        <v/>
      </c>
    </row>
    <row r="77">
      <c r="A77" s="16" t="n"/>
      <c r="B77" s="18" t="n"/>
      <c r="C77" s="20" t="n"/>
      <c r="D77" s="12">
        <f>IF(OR(A77="",B77=""),"",SUMIFS(Planung!$K$2:$K$201,Planung!$D$2:$D$201,A77,Planung!$J$2:$J$201,B77,Planung!$L$2:$L$201,"&lt;&gt;Zurück"))</f>
        <v/>
      </c>
      <c r="E77" s="27">
        <f>IF(OR(A77="",B77=""),"",IFERROR(D77/C77,""))</f>
        <v/>
      </c>
      <c r="F77" s="12">
        <f>IF(E77="","",C77-D77)</f>
        <v/>
      </c>
      <c r="G77" s="24">
        <f>IF(E77="","",IF(E77&gt;1,"Überlastet",IF(E77&gt;=0.9,"Nahe Kapazitätsgrenze","Verfügbar")))</f>
        <v/>
      </c>
    </row>
    <row r="78">
      <c r="A78" s="16" t="n"/>
      <c r="B78" s="18" t="n"/>
      <c r="C78" s="20" t="n"/>
      <c r="D78" s="13">
        <f>IF(OR(A78="",B78=""),"",SUMIFS(Planung!$K$2:$K$201,Planung!$D$2:$D$201,A78,Planung!$J$2:$J$201,B78,Planung!$L$2:$L$201,"&lt;&gt;Zurück"))</f>
        <v/>
      </c>
      <c r="E78" s="26">
        <f>IF(OR(A78="",B78=""),"",IFERROR(D78/C78,""))</f>
        <v/>
      </c>
      <c r="F78" s="13">
        <f>IF(E78="","",C78-D78)</f>
        <v/>
      </c>
      <c r="G78" s="21">
        <f>IF(E78="","",IF(E78&gt;1,"Überlastet",IF(E78&gt;=0.9,"Nahe Kapazitätsgrenze","Verfügbar")))</f>
        <v/>
      </c>
    </row>
    <row r="79">
      <c r="A79" s="16" t="n"/>
      <c r="B79" s="18" t="n"/>
      <c r="C79" s="20" t="n"/>
      <c r="D79" s="12">
        <f>IF(OR(A79="",B79=""),"",SUMIFS(Planung!$K$2:$K$201,Planung!$D$2:$D$201,A79,Planung!$J$2:$J$201,B79,Planung!$L$2:$L$201,"&lt;&gt;Zurück"))</f>
        <v/>
      </c>
      <c r="E79" s="27">
        <f>IF(OR(A79="",B79=""),"",IFERROR(D79/C79,""))</f>
        <v/>
      </c>
      <c r="F79" s="12">
        <f>IF(E79="","",C79-D79)</f>
        <v/>
      </c>
      <c r="G79" s="24">
        <f>IF(E79="","",IF(E79&gt;1,"Überlastet",IF(E79&gt;=0.9,"Nahe Kapazitätsgrenze","Verfügbar")))</f>
        <v/>
      </c>
    </row>
    <row r="80">
      <c r="A80" s="16" t="n"/>
      <c r="B80" s="18" t="n"/>
      <c r="C80" s="20" t="n"/>
      <c r="D80" s="13">
        <f>IF(OR(A80="",B80=""),"",SUMIFS(Planung!$K$2:$K$201,Planung!$D$2:$D$201,A80,Planung!$J$2:$J$201,B80,Planung!$L$2:$L$201,"&lt;&gt;Zurück"))</f>
        <v/>
      </c>
      <c r="E80" s="26">
        <f>IF(OR(A80="",B80=""),"",IFERROR(D80/C80,""))</f>
        <v/>
      </c>
      <c r="F80" s="13">
        <f>IF(E80="","",C80-D80)</f>
        <v/>
      </c>
      <c r="G80" s="21">
        <f>IF(E80="","",IF(E80&gt;1,"Überlastet",IF(E80&gt;=0.9,"Nahe Kapazitätsgrenze","Verfügbar")))</f>
        <v/>
      </c>
    </row>
    <row r="81">
      <c r="A81" s="16" t="n"/>
      <c r="B81" s="18" t="n"/>
      <c r="C81" s="20" t="n"/>
      <c r="D81" s="12">
        <f>IF(OR(A81="",B81=""),"",SUMIFS(Planung!$K$2:$K$201,Planung!$D$2:$D$201,A81,Planung!$J$2:$J$201,B81,Planung!$L$2:$L$201,"&lt;&gt;Zurück"))</f>
        <v/>
      </c>
      <c r="E81" s="27">
        <f>IF(OR(A81="",B81=""),"",IFERROR(D81/C81,""))</f>
        <v/>
      </c>
      <c r="F81" s="12">
        <f>IF(E81="","",C81-D81)</f>
        <v/>
      </c>
      <c r="G81" s="24">
        <f>IF(E81="","",IF(E81&gt;1,"Überlastet",IF(E81&gt;=0.9,"Nahe Kapazitätsgrenze","Verfügbar")))</f>
        <v/>
      </c>
    </row>
    <row r="82">
      <c r="A82" s="16" t="n"/>
      <c r="B82" s="18" t="n"/>
      <c r="C82" s="20" t="n"/>
      <c r="D82" s="13">
        <f>IF(OR(A82="",B82=""),"",SUMIFS(Planung!$K$2:$K$201,Planung!$D$2:$D$201,A82,Planung!$J$2:$J$201,B82,Planung!$L$2:$L$201,"&lt;&gt;Zurück"))</f>
        <v/>
      </c>
      <c r="E82" s="26">
        <f>IF(OR(A82="",B82=""),"",IFERROR(D82/C82,""))</f>
        <v/>
      </c>
      <c r="F82" s="13">
        <f>IF(E82="","",C82-D82)</f>
        <v/>
      </c>
      <c r="G82" s="21">
        <f>IF(E82="","",IF(E82&gt;1,"Überlastet",IF(E82&gt;=0.9,"Nahe Kapazitätsgrenze","Verfügbar")))</f>
        <v/>
      </c>
    </row>
    <row r="83">
      <c r="A83" s="16" t="n"/>
      <c r="B83" s="18" t="n"/>
      <c r="C83" s="20" t="n"/>
      <c r="D83" s="12">
        <f>IF(OR(A83="",B83=""),"",SUMIFS(Planung!$K$2:$K$201,Planung!$D$2:$D$201,A83,Planung!$J$2:$J$201,B83,Planung!$L$2:$L$201,"&lt;&gt;Zurück"))</f>
        <v/>
      </c>
      <c r="E83" s="27">
        <f>IF(OR(A83="",B83=""),"",IFERROR(D83/C83,""))</f>
        <v/>
      </c>
      <c r="F83" s="12">
        <f>IF(E83="","",C83-D83)</f>
        <v/>
      </c>
      <c r="G83" s="24">
        <f>IF(E83="","",IF(E83&gt;1,"Überlastet",IF(E83&gt;=0.9,"Nahe Kapazitätsgrenze","Verfügbar")))</f>
        <v/>
      </c>
    </row>
    <row r="84">
      <c r="A84" s="16" t="n"/>
      <c r="B84" s="18" t="n"/>
      <c r="C84" s="20" t="n"/>
      <c r="D84" s="13">
        <f>IF(OR(A84="",B84=""),"",SUMIFS(Planung!$K$2:$K$201,Planung!$D$2:$D$201,A84,Planung!$J$2:$J$201,B84,Planung!$L$2:$L$201,"&lt;&gt;Zurück"))</f>
        <v/>
      </c>
      <c r="E84" s="26">
        <f>IF(OR(A84="",B84=""),"",IFERROR(D84/C84,""))</f>
        <v/>
      </c>
      <c r="F84" s="13">
        <f>IF(E84="","",C84-D84)</f>
        <v/>
      </c>
      <c r="G84" s="21">
        <f>IF(E84="","",IF(E84&gt;1,"Überlastet",IF(E84&gt;=0.9,"Nahe Kapazitätsgrenze","Verfügbar")))</f>
        <v/>
      </c>
    </row>
    <row r="85">
      <c r="A85" s="16" t="n"/>
      <c r="B85" s="18" t="n"/>
      <c r="C85" s="20" t="n"/>
      <c r="D85" s="12">
        <f>IF(OR(A85="",B85=""),"",SUMIFS(Planung!$K$2:$K$201,Planung!$D$2:$D$201,A85,Planung!$J$2:$J$201,B85,Planung!$L$2:$L$201,"&lt;&gt;Zurück"))</f>
        <v/>
      </c>
      <c r="E85" s="27">
        <f>IF(OR(A85="",B85=""),"",IFERROR(D85/C85,""))</f>
        <v/>
      </c>
      <c r="F85" s="12">
        <f>IF(E85="","",C85-D85)</f>
        <v/>
      </c>
      <c r="G85" s="24">
        <f>IF(E85="","",IF(E85&gt;1,"Überlastet",IF(E85&gt;=0.9,"Nahe Kapazitätsgrenze","Verfügbar")))</f>
        <v/>
      </c>
    </row>
    <row r="86">
      <c r="A86" s="16" t="n"/>
      <c r="B86" s="18" t="n"/>
      <c r="C86" s="20" t="n"/>
      <c r="D86" s="13">
        <f>IF(OR(A86="",B86=""),"",SUMIFS(Planung!$K$2:$K$201,Planung!$D$2:$D$201,A86,Planung!$J$2:$J$201,B86,Planung!$L$2:$L$201,"&lt;&gt;Zurück"))</f>
        <v/>
      </c>
      <c r="E86" s="26">
        <f>IF(OR(A86="",B86=""),"",IFERROR(D86/C86,""))</f>
        <v/>
      </c>
      <c r="F86" s="13">
        <f>IF(E86="","",C86-D86)</f>
        <v/>
      </c>
      <c r="G86" s="21">
        <f>IF(E86="","",IF(E86&gt;1,"Überlastet",IF(E86&gt;=0.9,"Nahe Kapazitätsgrenze","Verfügbar")))</f>
        <v/>
      </c>
    </row>
    <row r="87">
      <c r="A87" s="16" t="n"/>
      <c r="B87" s="18" t="n"/>
      <c r="C87" s="20" t="n"/>
      <c r="D87" s="12">
        <f>IF(OR(A87="",B87=""),"",SUMIFS(Planung!$K$2:$K$201,Planung!$D$2:$D$201,A87,Planung!$J$2:$J$201,B87,Planung!$L$2:$L$201,"&lt;&gt;Zurück"))</f>
        <v/>
      </c>
      <c r="E87" s="27">
        <f>IF(OR(A87="",B87=""),"",IFERROR(D87/C87,""))</f>
        <v/>
      </c>
      <c r="F87" s="12">
        <f>IF(E87="","",C87-D87)</f>
        <v/>
      </c>
      <c r="G87" s="24">
        <f>IF(E87="","",IF(E87&gt;1,"Überlastet",IF(E87&gt;=0.9,"Nahe Kapazitätsgrenze","Verfügbar")))</f>
        <v/>
      </c>
    </row>
    <row r="88">
      <c r="A88" s="16" t="n"/>
      <c r="B88" s="18" t="n"/>
      <c r="C88" s="20" t="n"/>
      <c r="D88" s="13">
        <f>IF(OR(A88="",B88=""),"",SUMIFS(Planung!$K$2:$K$201,Planung!$D$2:$D$201,A88,Planung!$J$2:$J$201,B88,Planung!$L$2:$L$201,"&lt;&gt;Zurück"))</f>
        <v/>
      </c>
      <c r="E88" s="26">
        <f>IF(OR(A88="",B88=""),"",IFERROR(D88/C88,""))</f>
        <v/>
      </c>
      <c r="F88" s="13">
        <f>IF(E88="","",C88-D88)</f>
        <v/>
      </c>
      <c r="G88" s="21">
        <f>IF(E88="","",IF(E88&gt;1,"Überlastet",IF(E88&gt;=0.9,"Nahe Kapazitätsgrenze","Verfügbar")))</f>
        <v/>
      </c>
    </row>
    <row r="89">
      <c r="A89" s="16" t="n"/>
      <c r="B89" s="18" t="n"/>
      <c r="C89" s="20" t="n"/>
      <c r="D89" s="12">
        <f>IF(OR(A89="",B89=""),"",SUMIFS(Planung!$K$2:$K$201,Planung!$D$2:$D$201,A89,Planung!$J$2:$J$201,B89,Planung!$L$2:$L$201,"&lt;&gt;Zurück"))</f>
        <v/>
      </c>
      <c r="E89" s="27">
        <f>IF(OR(A89="",B89=""),"",IFERROR(D89/C89,""))</f>
        <v/>
      </c>
      <c r="F89" s="12">
        <f>IF(E89="","",C89-D89)</f>
        <v/>
      </c>
      <c r="G89" s="24">
        <f>IF(E89="","",IF(E89&gt;1,"Überlastet",IF(E89&gt;=0.9,"Nahe Kapazitätsgrenze","Verfügbar")))</f>
        <v/>
      </c>
    </row>
    <row r="90">
      <c r="A90" s="16" t="n"/>
      <c r="B90" s="18" t="n"/>
      <c r="C90" s="20" t="n"/>
      <c r="D90" s="13">
        <f>IF(OR(A90="",B90=""),"",SUMIFS(Planung!$K$2:$K$201,Planung!$D$2:$D$201,A90,Planung!$J$2:$J$201,B90,Planung!$L$2:$L$201,"&lt;&gt;Zurück"))</f>
        <v/>
      </c>
      <c r="E90" s="26">
        <f>IF(OR(A90="",B90=""),"",IFERROR(D90/C90,""))</f>
        <v/>
      </c>
      <c r="F90" s="13">
        <f>IF(E90="","",C90-D90)</f>
        <v/>
      </c>
      <c r="G90" s="21">
        <f>IF(E90="","",IF(E90&gt;1,"Überlastet",IF(E90&gt;=0.9,"Nahe Kapazitätsgrenze","Verfügbar")))</f>
        <v/>
      </c>
    </row>
    <row r="91">
      <c r="A91" s="16" t="n"/>
      <c r="B91" s="18" t="n"/>
      <c r="C91" s="20" t="n"/>
      <c r="D91" s="12">
        <f>IF(OR(A91="",B91=""),"",SUMIFS(Planung!$K$2:$K$201,Planung!$D$2:$D$201,A91,Planung!$J$2:$J$201,B91,Planung!$L$2:$L$201,"&lt;&gt;Zurück"))</f>
        <v/>
      </c>
      <c r="E91" s="27">
        <f>IF(OR(A91="",B91=""),"",IFERROR(D91/C91,""))</f>
        <v/>
      </c>
      <c r="F91" s="12">
        <f>IF(E91="","",C91-D91)</f>
        <v/>
      </c>
      <c r="G91" s="24">
        <f>IF(E91="","",IF(E91&gt;1,"Überlastet",IF(E91&gt;=0.9,"Nahe Kapazitätsgrenze","Verfügbar")))</f>
        <v/>
      </c>
    </row>
    <row r="92">
      <c r="A92" s="16" t="n"/>
      <c r="B92" s="18" t="n"/>
      <c r="C92" s="20" t="n"/>
      <c r="D92" s="13">
        <f>IF(OR(A92="",B92=""),"",SUMIFS(Planung!$K$2:$K$201,Planung!$D$2:$D$201,A92,Planung!$J$2:$J$201,B92,Planung!$L$2:$L$201,"&lt;&gt;Zurück"))</f>
        <v/>
      </c>
      <c r="E92" s="26">
        <f>IF(OR(A92="",B92=""),"",IFERROR(D92/C92,""))</f>
        <v/>
      </c>
      <c r="F92" s="13">
        <f>IF(E92="","",C92-D92)</f>
        <v/>
      </c>
      <c r="G92" s="21">
        <f>IF(E92="","",IF(E92&gt;1,"Überlastet",IF(E92&gt;=0.9,"Nahe Kapazitätsgrenze","Verfügbar")))</f>
        <v/>
      </c>
    </row>
    <row r="93">
      <c r="A93" s="16" t="n"/>
      <c r="B93" s="18" t="n"/>
      <c r="C93" s="20" t="n"/>
      <c r="D93" s="12">
        <f>IF(OR(A93="",B93=""),"",SUMIFS(Planung!$K$2:$K$201,Planung!$D$2:$D$201,A93,Planung!$J$2:$J$201,B93,Planung!$L$2:$L$201,"&lt;&gt;Zurück"))</f>
        <v/>
      </c>
      <c r="E93" s="27">
        <f>IF(OR(A93="",B93=""),"",IFERROR(D93/C93,""))</f>
        <v/>
      </c>
      <c r="F93" s="12">
        <f>IF(E93="","",C93-D93)</f>
        <v/>
      </c>
      <c r="G93" s="24">
        <f>IF(E93="","",IF(E93&gt;1,"Überlastet",IF(E93&gt;=0.9,"Nahe Kapazitätsgrenze","Verfügbar")))</f>
        <v/>
      </c>
    </row>
    <row r="94">
      <c r="A94" s="16" t="n"/>
      <c r="B94" s="18" t="n"/>
      <c r="C94" s="20" t="n"/>
      <c r="D94" s="13">
        <f>IF(OR(A94="",B94=""),"",SUMIFS(Planung!$K$2:$K$201,Planung!$D$2:$D$201,A94,Planung!$J$2:$J$201,B94,Planung!$L$2:$L$201,"&lt;&gt;Zurück"))</f>
        <v/>
      </c>
      <c r="E94" s="26">
        <f>IF(OR(A94="",B94=""),"",IFERROR(D94/C94,""))</f>
        <v/>
      </c>
      <c r="F94" s="13">
        <f>IF(E94="","",C94-D94)</f>
        <v/>
      </c>
      <c r="G94" s="21">
        <f>IF(E94="","",IF(E94&gt;1,"Überlastet",IF(E94&gt;=0.9,"Nahe Kapazitätsgrenze","Verfügbar")))</f>
        <v/>
      </c>
    </row>
    <row r="95">
      <c r="A95" s="16" t="n"/>
      <c r="B95" s="18" t="n"/>
      <c r="C95" s="20" t="n"/>
      <c r="D95" s="12">
        <f>IF(OR(A95="",B95=""),"",SUMIFS(Planung!$K$2:$K$201,Planung!$D$2:$D$201,A95,Planung!$J$2:$J$201,B95,Planung!$L$2:$L$201,"&lt;&gt;Zurück"))</f>
        <v/>
      </c>
      <c r="E95" s="27">
        <f>IF(OR(A95="",B95=""),"",IFERROR(D95/C95,""))</f>
        <v/>
      </c>
      <c r="F95" s="12">
        <f>IF(E95="","",C95-D95)</f>
        <v/>
      </c>
      <c r="G95" s="24">
        <f>IF(E95="","",IF(E95&gt;1,"Überlastet",IF(E95&gt;=0.9,"Nahe Kapazitätsgrenze","Verfügbar")))</f>
        <v/>
      </c>
    </row>
    <row r="96">
      <c r="A96" s="16" t="n"/>
      <c r="B96" s="18" t="n"/>
      <c r="C96" s="20" t="n"/>
      <c r="D96" s="13">
        <f>IF(OR(A96="",B96=""),"",SUMIFS(Planung!$K$2:$K$201,Planung!$D$2:$D$201,A96,Planung!$J$2:$J$201,B96,Planung!$L$2:$L$201,"&lt;&gt;Zurück"))</f>
        <v/>
      </c>
      <c r="E96" s="26">
        <f>IF(OR(A96="",B96=""),"",IFERROR(D96/C96,""))</f>
        <v/>
      </c>
      <c r="F96" s="13">
        <f>IF(E96="","",C96-D96)</f>
        <v/>
      </c>
      <c r="G96" s="21">
        <f>IF(E96="","",IF(E96&gt;1,"Überlastet",IF(E96&gt;=0.9,"Nahe Kapazitätsgrenze","Verfügbar")))</f>
        <v/>
      </c>
    </row>
    <row r="97">
      <c r="A97" s="16" t="n"/>
      <c r="B97" s="18" t="n"/>
      <c r="C97" s="20" t="n"/>
      <c r="D97" s="12">
        <f>IF(OR(A97="",B97=""),"",SUMIFS(Planung!$K$2:$K$201,Planung!$D$2:$D$201,A97,Planung!$J$2:$J$201,B97,Planung!$L$2:$L$201,"&lt;&gt;Zurück"))</f>
        <v/>
      </c>
      <c r="E97" s="27">
        <f>IF(OR(A97="",B97=""),"",IFERROR(D97/C97,""))</f>
        <v/>
      </c>
      <c r="F97" s="12">
        <f>IF(E97="","",C97-D97)</f>
        <v/>
      </c>
      <c r="G97" s="24">
        <f>IF(E97="","",IF(E97&gt;1,"Überlastet",IF(E97&gt;=0.9,"Nahe Kapazitätsgrenze","Verfügbar")))</f>
        <v/>
      </c>
    </row>
    <row r="98">
      <c r="A98" s="16" t="n"/>
      <c r="B98" s="18" t="n"/>
      <c r="C98" s="20" t="n"/>
      <c r="D98" s="13">
        <f>IF(OR(A98="",B98=""),"",SUMIFS(Planung!$K$2:$K$201,Planung!$D$2:$D$201,A98,Planung!$J$2:$J$201,B98,Planung!$L$2:$L$201,"&lt;&gt;Zurück"))</f>
        <v/>
      </c>
      <c r="E98" s="26">
        <f>IF(OR(A98="",B98=""),"",IFERROR(D98/C98,""))</f>
        <v/>
      </c>
      <c r="F98" s="13">
        <f>IF(E98="","",C98-D98)</f>
        <v/>
      </c>
      <c r="G98" s="21">
        <f>IF(E98="","",IF(E98&gt;1,"Überlastet",IF(E98&gt;=0.9,"Nahe Kapazitätsgrenze","Verfügbar")))</f>
        <v/>
      </c>
    </row>
    <row r="99">
      <c r="A99" s="16" t="n"/>
      <c r="B99" s="18" t="n"/>
      <c r="C99" s="20" t="n"/>
      <c r="D99" s="12">
        <f>IF(OR(A99="",B99=""),"",SUMIFS(Planung!$K$2:$K$201,Planung!$D$2:$D$201,A99,Planung!$J$2:$J$201,B99,Planung!$L$2:$L$201,"&lt;&gt;Zurück"))</f>
        <v/>
      </c>
      <c r="E99" s="27">
        <f>IF(OR(A99="",B99=""),"",IFERROR(D99/C99,""))</f>
        <v/>
      </c>
      <c r="F99" s="12">
        <f>IF(E99="","",C99-D99)</f>
        <v/>
      </c>
      <c r="G99" s="24">
        <f>IF(E99="","",IF(E99&gt;1,"Überlastet",IF(E99&gt;=0.9,"Nahe Kapazitätsgrenze","Verfügbar")))</f>
        <v/>
      </c>
    </row>
    <row r="100">
      <c r="A100" s="16" t="n"/>
      <c r="B100" s="18" t="n"/>
      <c r="C100" s="20" t="n"/>
      <c r="D100" s="13">
        <f>IF(OR(A100="",B100=""),"",SUMIFS(Planung!$K$2:$K$201,Planung!$D$2:$D$201,A100,Planung!$J$2:$J$201,B100,Planung!$L$2:$L$201,"&lt;&gt;Zurück"))</f>
        <v/>
      </c>
      <c r="E100" s="26">
        <f>IF(OR(A100="",B100=""),"",IFERROR(D100/C100,""))</f>
        <v/>
      </c>
      <c r="F100" s="13">
        <f>IF(E100="","",C100-D100)</f>
        <v/>
      </c>
      <c r="G100" s="21">
        <f>IF(E100="","",IF(E100&gt;1,"Überlastet",IF(E100&gt;=0.9,"Nahe Kapazitätsgrenze","Verfügbar")))</f>
        <v/>
      </c>
    </row>
    <row r="101">
      <c r="A101" s="16" t="n"/>
      <c r="B101" s="18" t="n"/>
      <c r="C101" s="20" t="n"/>
      <c r="D101" s="12">
        <f>IF(OR(A101="",B101=""),"",SUMIFS(Planung!$K$2:$K$201,Planung!$D$2:$D$201,A101,Planung!$J$2:$J$201,B101,Planung!$L$2:$L$201,"&lt;&gt;Zurück"))</f>
        <v/>
      </c>
      <c r="E101" s="27">
        <f>IF(OR(A101="",B101=""),"",IFERROR(D101/C101,""))</f>
        <v/>
      </c>
      <c r="F101" s="12">
        <f>IF(E101="","",C101-D101)</f>
        <v/>
      </c>
      <c r="G101" s="24">
        <f>IF(E101="","",IF(E101&gt;1,"Überlastet",IF(E101&gt;=0.9,"Nahe Kapazitätsgrenze","Verfügbar")))</f>
        <v/>
      </c>
    </row>
  </sheetData>
  <autoFilter ref="A1:G101"/>
  <conditionalFormatting sqref="A2:C101">
    <cfRule type="expression" priority="1" dxfId="2" stopIfTrue="1">
      <formula>AND($A2&lt;&gt;"",$B2&lt;&gt;"",COUNTIFS($A$2:$A$101,$A2,$B$2:$B$101,$B2)&gt;1)</formula>
    </cfRule>
  </conditionalFormatting>
  <conditionalFormatting sqref="E2:E101">
    <cfRule type="expression" priority="2" dxfId="0" stopIfTrue="1">
      <formula>AND(E2&lt;&gt;"",E2&gt;1)</formula>
    </cfRule>
    <cfRule type="expression" priority="3" dxfId="1">
      <formula>AND(E2&lt;&gt;"",E2&gt;=0.9,E2&lt;=1)</formula>
    </cfRule>
  </conditionalFormatting>
  <conditionalFormatting sqref="G2:G101">
    <cfRule type="expression" priority="4" dxfId="0" stopIfTrue="1">
      <formula>G2="Überlastet"</formula>
    </cfRule>
    <cfRule type="expression" priority="5" dxfId="1" stopIfTrue="1">
      <formula>G2="Nahe Kapazitätsgrenze"</formula>
    </cfRule>
    <cfRule type="expression" priority="6" dxfId="3">
      <formula>G2="Verfügbar"</formula>
    </cfRule>
  </conditionalFormatting>
  <dataValidations count="3">
    <dataValidation sqref="A2:A101" showDropDown="0" showInputMessage="0" showErrorMessage="1" allowBlank="0" errorTitle="Partnercode nicht in Liste" error="Einen fiktiven Partnercode aus dem Blatt Listen auswählen." type="list">
      <formula1>INDIRECT("Listen!$A$2:$A$101")</formula1>
    </dataValidation>
    <dataValidation sqref="B2:B101" showDropDown="0" showInputMessage="0" showErrorMessage="1" allowBlank="0" errorTitle="Woche muss montags beginnen" error="Für Woche ab ist ein Montag einzugeben." type="custom">
      <formula1>OR(B2="",AND(ISNUMBER(B2),WEEKDAY(B2,2)=1))</formula1>
    </dataValidation>
    <dataValidation sqref="C2:C101" showDropDown="0" showInputMessage="0" showErrorMessage="1" allowBlank="0" errorTitle="Ungültige Kapazität" error="Verfügbare Stunden müssen null oder größer sein." type="decimal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FFFFF0AE"/>
    <outlinePr summaryBelow="1" summaryRight="1"/>
    <pageSetUpPr fitToPage="1"/>
  </sheetPr>
  <dimension ref="A1:D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32" customWidth="1" min="3" max="3"/>
    <col width="70" customWidth="1" min="4" max="4"/>
  </cols>
  <sheetData>
    <row r="1" ht="34" customHeight="1">
      <c r="A1" s="14" t="inlineStr">
        <is>
          <t>Partnercode (fiktiv)</t>
        </is>
      </c>
      <c r="B1" s="14" t="inlineStr">
        <is>
          <t>Warnhorizont (Tage)</t>
        </is>
      </c>
      <c r="C1" s="14" t="inlineStr">
        <is>
          <t>Bearbeitungsart (fiktiv)</t>
        </is>
      </c>
      <c r="D1" s="14" t="inlineStr">
        <is>
          <t>Hinweis</t>
        </is>
      </c>
    </row>
    <row r="2" ht="34" customHeight="1">
      <c r="A2" s="28" t="inlineStr">
        <is>
          <t>P-01</t>
        </is>
      </c>
      <c r="B2" s="29" t="n">
        <v>3</v>
      </c>
      <c r="C2" s="16" t="inlineStr">
        <is>
          <t>Beschichten</t>
        </is>
      </c>
      <c r="D2" s="2" t="inlineStr">
        <is>
          <t>Alle Partnercodes, Bearbeitungsarten, Artikel und Vorgänge dieser Arbeitsmappe sind ausschließlich fiktiv.</t>
        </is>
      </c>
    </row>
    <row r="3" ht="34" customHeight="1">
      <c r="A3" s="28" t="inlineStr">
        <is>
          <t>P-02</t>
        </is>
      </c>
      <c r="B3" s="30" t="n"/>
      <c r="C3" s="16" t="inlineStr">
        <is>
          <t>Härtebehandlung</t>
        </is>
      </c>
      <c r="D3" s="11" t="inlineStr">
        <is>
          <t>Kommentare dürfen keine personenbezogenen Angaben enthalten. Gelb hinterlegte Zellen sind veränderbare Eingaben.</t>
        </is>
      </c>
    </row>
    <row r="4">
      <c r="A4" s="28" t="inlineStr">
        <is>
          <t>P-03</t>
        </is>
      </c>
      <c r="B4" s="31" t="n"/>
      <c r="C4" s="16" t="inlineStr">
        <is>
          <t>Schleifen</t>
        </is>
      </c>
      <c r="D4" s="31" t="n"/>
    </row>
    <row r="5">
      <c r="A5" s="28" t="inlineStr">
        <is>
          <t>P-04</t>
        </is>
      </c>
      <c r="B5" s="30" t="n"/>
      <c r="C5" s="16" t="inlineStr">
        <is>
          <t>Montage</t>
        </is>
      </c>
      <c r="D5" s="30" t="n"/>
    </row>
    <row r="6">
      <c r="A6" s="28" t="inlineStr">
        <is>
          <t>P-05</t>
        </is>
      </c>
      <c r="B6" s="31" t="n"/>
      <c r="C6" s="16" t="inlineStr">
        <is>
          <t>Sonstige Bearbeitung</t>
        </is>
      </c>
      <c r="D6" s="31" t="n"/>
    </row>
    <row r="7">
      <c r="A7" s="28" t="inlineStr">
        <is>
          <t>P-06</t>
        </is>
      </c>
      <c r="B7" s="30" t="n"/>
      <c r="C7" s="16" t="n"/>
      <c r="D7" s="30" t="n"/>
    </row>
    <row r="8">
      <c r="A8" s="28" t="inlineStr">
        <is>
          <t>P-07</t>
        </is>
      </c>
      <c r="B8" s="31" t="n"/>
      <c r="C8" s="16" t="n"/>
      <c r="D8" s="31" t="n"/>
    </row>
    <row r="9">
      <c r="A9" s="28" t="inlineStr">
        <is>
          <t>P-08</t>
        </is>
      </c>
      <c r="B9" s="30" t="n"/>
      <c r="C9" s="16" t="n"/>
      <c r="D9" s="30" t="n"/>
    </row>
    <row r="10">
      <c r="A10" s="28" t="inlineStr">
        <is>
          <t>P-09</t>
        </is>
      </c>
      <c r="B10" s="31" t="n"/>
      <c r="C10" s="16" t="n"/>
      <c r="D10" s="31" t="n"/>
    </row>
    <row r="11">
      <c r="A11" s="28" t="inlineStr">
        <is>
          <t>P-10</t>
        </is>
      </c>
      <c r="B11" s="30" t="n"/>
      <c r="C11" s="16" t="n"/>
      <c r="D11" s="30" t="n"/>
    </row>
    <row r="12">
      <c r="A12" s="28" t="n"/>
      <c r="B12" s="31" t="n"/>
      <c r="C12" s="16" t="n"/>
      <c r="D12" s="31" t="n"/>
    </row>
    <row r="13">
      <c r="A13" s="28" t="n"/>
      <c r="B13" s="30" t="n"/>
      <c r="C13" s="16" t="n"/>
      <c r="D13" s="30" t="n"/>
    </row>
    <row r="14">
      <c r="A14" s="28" t="n"/>
      <c r="B14" s="31" t="n"/>
      <c r="C14" s="16" t="n"/>
      <c r="D14" s="31" t="n"/>
    </row>
    <row r="15">
      <c r="A15" s="28" t="n"/>
      <c r="B15" s="30" t="n"/>
      <c r="C15" s="16" t="n"/>
      <c r="D15" s="30" t="n"/>
    </row>
    <row r="16">
      <c r="A16" s="28" t="n"/>
      <c r="B16" s="31" t="n"/>
      <c r="C16" s="16" t="n"/>
      <c r="D16" s="31" t="n"/>
    </row>
    <row r="17">
      <c r="A17" s="28" t="n"/>
      <c r="B17" s="30" t="n"/>
      <c r="C17" s="16" t="n"/>
      <c r="D17" s="30" t="n"/>
    </row>
    <row r="18">
      <c r="A18" s="28" t="n"/>
      <c r="B18" s="31" t="n"/>
      <c r="C18" s="16" t="n"/>
      <c r="D18" s="31" t="n"/>
    </row>
    <row r="19">
      <c r="A19" s="28" t="n"/>
      <c r="B19" s="30" t="n"/>
      <c r="C19" s="16" t="n"/>
      <c r="D19" s="30" t="n"/>
    </row>
    <row r="20">
      <c r="A20" s="28" t="n"/>
      <c r="B20" s="31" t="n"/>
      <c r="C20" s="16" t="n"/>
      <c r="D20" s="31" t="n"/>
    </row>
    <row r="21">
      <c r="A21" s="28" t="n"/>
      <c r="B21" s="30" t="n"/>
      <c r="C21" s="16" t="n"/>
      <c r="D21" s="30" t="n"/>
    </row>
    <row r="22">
      <c r="A22" s="28" t="n"/>
      <c r="B22" s="31" t="n"/>
      <c r="C22" s="16" t="n"/>
      <c r="D22" s="31" t="n"/>
    </row>
    <row r="23">
      <c r="A23" s="28" t="n"/>
      <c r="B23" s="30" t="n"/>
      <c r="C23" s="16" t="n"/>
      <c r="D23" s="30" t="n"/>
    </row>
    <row r="24">
      <c r="A24" s="28" t="n"/>
      <c r="B24" s="31" t="n"/>
      <c r="C24" s="16" t="n"/>
      <c r="D24" s="31" t="n"/>
    </row>
    <row r="25">
      <c r="A25" s="28" t="n"/>
      <c r="B25" s="30" t="n"/>
      <c r="C25" s="16" t="n"/>
      <c r="D25" s="30" t="n"/>
    </row>
    <row r="26">
      <c r="A26" s="28" t="n"/>
      <c r="B26" s="31" t="n"/>
      <c r="C26" s="16" t="n"/>
      <c r="D26" s="31" t="n"/>
    </row>
    <row r="27">
      <c r="A27" s="28" t="n"/>
      <c r="B27" s="30" t="n"/>
      <c r="C27" s="16" t="n"/>
      <c r="D27" s="30" t="n"/>
    </row>
    <row r="28">
      <c r="A28" s="28" t="n"/>
      <c r="B28" s="31" t="n"/>
      <c r="C28" s="16" t="n"/>
      <c r="D28" s="31" t="n"/>
    </row>
    <row r="29">
      <c r="A29" s="28" t="n"/>
      <c r="B29" s="30" t="n"/>
      <c r="C29" s="16" t="n"/>
      <c r="D29" s="30" t="n"/>
    </row>
    <row r="30">
      <c r="A30" s="28" t="n"/>
      <c r="B30" s="31" t="n"/>
      <c r="C30" s="16" t="n"/>
      <c r="D30" s="31" t="n"/>
    </row>
    <row r="31">
      <c r="A31" s="28" t="n"/>
      <c r="B31" s="30" t="n"/>
      <c r="C31" s="16" t="n"/>
      <c r="D31" s="30" t="n"/>
    </row>
    <row r="32">
      <c r="A32" s="28" t="n"/>
      <c r="B32" s="31" t="n"/>
      <c r="C32" s="16" t="n"/>
      <c r="D32" s="31" t="n"/>
    </row>
    <row r="33">
      <c r="A33" s="28" t="n"/>
      <c r="B33" s="30" t="n"/>
      <c r="C33" s="16" t="n"/>
      <c r="D33" s="30" t="n"/>
    </row>
    <row r="34">
      <c r="A34" s="28" t="n"/>
      <c r="B34" s="31" t="n"/>
      <c r="C34" s="16" t="n"/>
      <c r="D34" s="31" t="n"/>
    </row>
    <row r="35">
      <c r="A35" s="28" t="n"/>
      <c r="B35" s="30" t="n"/>
      <c r="C35" s="16" t="n"/>
      <c r="D35" s="30" t="n"/>
    </row>
    <row r="36">
      <c r="A36" s="28" t="n"/>
      <c r="B36" s="31" t="n"/>
      <c r="C36" s="16" t="n"/>
      <c r="D36" s="31" t="n"/>
    </row>
    <row r="37">
      <c r="A37" s="28" t="n"/>
      <c r="B37" s="30" t="n"/>
      <c r="C37" s="16" t="n"/>
      <c r="D37" s="30" t="n"/>
    </row>
    <row r="38">
      <c r="A38" s="28" t="n"/>
      <c r="B38" s="31" t="n"/>
      <c r="C38" s="16" t="n"/>
      <c r="D38" s="31" t="n"/>
    </row>
    <row r="39">
      <c r="A39" s="28" t="n"/>
      <c r="B39" s="30" t="n"/>
      <c r="C39" s="16" t="n"/>
      <c r="D39" s="30" t="n"/>
    </row>
    <row r="40">
      <c r="A40" s="28" t="n"/>
      <c r="B40" s="31" t="n"/>
      <c r="C40" s="16" t="n"/>
      <c r="D40" s="31" t="n"/>
    </row>
    <row r="41">
      <c r="A41" s="28" t="n"/>
      <c r="B41" s="30" t="n"/>
      <c r="C41" s="16" t="n"/>
      <c r="D41" s="30" t="n"/>
    </row>
    <row r="42">
      <c r="A42" s="28" t="n"/>
      <c r="B42" s="31" t="n"/>
      <c r="C42" s="16" t="n"/>
      <c r="D42" s="31" t="n"/>
    </row>
    <row r="43">
      <c r="A43" s="28" t="n"/>
      <c r="B43" s="30" t="n"/>
      <c r="C43" s="16" t="n"/>
      <c r="D43" s="30" t="n"/>
    </row>
    <row r="44">
      <c r="A44" s="28" t="n"/>
      <c r="B44" s="31" t="n"/>
      <c r="C44" s="16" t="n"/>
      <c r="D44" s="31" t="n"/>
    </row>
    <row r="45">
      <c r="A45" s="28" t="n"/>
      <c r="B45" s="30" t="n"/>
      <c r="C45" s="16" t="n"/>
      <c r="D45" s="30" t="n"/>
    </row>
    <row r="46">
      <c r="A46" s="28" t="n"/>
      <c r="B46" s="31" t="n"/>
      <c r="C46" s="16" t="n"/>
      <c r="D46" s="31" t="n"/>
    </row>
    <row r="47">
      <c r="A47" s="28" t="n"/>
      <c r="B47" s="30" t="n"/>
      <c r="C47" s="16" t="n"/>
      <c r="D47" s="30" t="n"/>
    </row>
    <row r="48">
      <c r="A48" s="28" t="n"/>
      <c r="B48" s="31" t="n"/>
      <c r="C48" s="16" t="n"/>
      <c r="D48" s="31" t="n"/>
    </row>
    <row r="49">
      <c r="A49" s="28" t="n"/>
      <c r="B49" s="30" t="n"/>
      <c r="C49" s="16" t="n"/>
      <c r="D49" s="30" t="n"/>
    </row>
    <row r="50">
      <c r="A50" s="28" t="n"/>
      <c r="B50" s="31" t="n"/>
      <c r="C50" s="16" t="n"/>
      <c r="D50" s="31" t="n"/>
    </row>
    <row r="51">
      <c r="A51" s="28" t="n"/>
      <c r="B51" s="30" t="n"/>
      <c r="C51" s="16" t="n"/>
      <c r="D51" s="30" t="n"/>
    </row>
    <row r="52">
      <c r="A52" s="28" t="n"/>
      <c r="B52" s="31" t="n"/>
      <c r="C52" s="16" t="n"/>
      <c r="D52" s="31" t="n"/>
    </row>
    <row r="53">
      <c r="A53" s="28" t="n"/>
      <c r="B53" s="30" t="n"/>
      <c r="C53" s="16" t="n"/>
      <c r="D53" s="30" t="n"/>
    </row>
    <row r="54">
      <c r="A54" s="28" t="n"/>
      <c r="B54" s="31" t="n"/>
      <c r="C54" s="16" t="n"/>
      <c r="D54" s="31" t="n"/>
    </row>
    <row r="55">
      <c r="A55" s="28" t="n"/>
      <c r="B55" s="30" t="n"/>
      <c r="C55" s="16" t="n"/>
      <c r="D55" s="30" t="n"/>
    </row>
    <row r="56">
      <c r="A56" s="28" t="n"/>
      <c r="B56" s="31" t="n"/>
      <c r="C56" s="16" t="n"/>
      <c r="D56" s="31" t="n"/>
    </row>
    <row r="57">
      <c r="A57" s="28" t="n"/>
      <c r="B57" s="30" t="n"/>
      <c r="C57" s="16" t="n"/>
      <c r="D57" s="30" t="n"/>
    </row>
    <row r="58">
      <c r="A58" s="28" t="n"/>
      <c r="B58" s="31" t="n"/>
      <c r="C58" s="16" t="n"/>
      <c r="D58" s="31" t="n"/>
    </row>
    <row r="59">
      <c r="A59" s="28" t="n"/>
      <c r="B59" s="30" t="n"/>
      <c r="C59" s="16" t="n"/>
      <c r="D59" s="30" t="n"/>
    </row>
    <row r="60">
      <c r="A60" s="28" t="n"/>
      <c r="B60" s="31" t="n"/>
      <c r="C60" s="16" t="n"/>
      <c r="D60" s="31" t="n"/>
    </row>
    <row r="61">
      <c r="A61" s="28" t="n"/>
      <c r="B61" s="30" t="n"/>
      <c r="C61" s="16" t="n"/>
      <c r="D61" s="30" t="n"/>
    </row>
    <row r="62">
      <c r="A62" s="28" t="n"/>
      <c r="B62" s="31" t="n"/>
      <c r="C62" s="16" t="n"/>
      <c r="D62" s="31" t="n"/>
    </row>
    <row r="63">
      <c r="A63" s="28" t="n"/>
      <c r="B63" s="30" t="n"/>
      <c r="C63" s="16" t="n"/>
      <c r="D63" s="30" t="n"/>
    </row>
    <row r="64">
      <c r="A64" s="28" t="n"/>
      <c r="B64" s="31" t="n"/>
      <c r="C64" s="16" t="n"/>
      <c r="D64" s="31" t="n"/>
    </row>
    <row r="65">
      <c r="A65" s="28" t="n"/>
      <c r="B65" s="30" t="n"/>
      <c r="C65" s="16" t="n"/>
      <c r="D65" s="30" t="n"/>
    </row>
    <row r="66">
      <c r="A66" s="28" t="n"/>
      <c r="B66" s="31" t="n"/>
      <c r="C66" s="16" t="n"/>
      <c r="D66" s="31" t="n"/>
    </row>
    <row r="67">
      <c r="A67" s="28" t="n"/>
      <c r="B67" s="30" t="n"/>
      <c r="C67" s="16" t="n"/>
      <c r="D67" s="30" t="n"/>
    </row>
    <row r="68">
      <c r="A68" s="28" t="n"/>
      <c r="B68" s="31" t="n"/>
      <c r="C68" s="16" t="n"/>
      <c r="D68" s="31" t="n"/>
    </row>
    <row r="69">
      <c r="A69" s="28" t="n"/>
      <c r="B69" s="30" t="n"/>
      <c r="C69" s="16" t="n"/>
      <c r="D69" s="30" t="n"/>
    </row>
    <row r="70">
      <c r="A70" s="28" t="n"/>
      <c r="B70" s="31" t="n"/>
      <c r="C70" s="16" t="n"/>
      <c r="D70" s="31" t="n"/>
    </row>
    <row r="71">
      <c r="A71" s="28" t="n"/>
      <c r="B71" s="30" t="n"/>
      <c r="C71" s="16" t="n"/>
      <c r="D71" s="30" t="n"/>
    </row>
    <row r="72">
      <c r="A72" s="28" t="n"/>
      <c r="B72" s="31" t="n"/>
      <c r="C72" s="16" t="n"/>
      <c r="D72" s="31" t="n"/>
    </row>
    <row r="73">
      <c r="A73" s="28" t="n"/>
      <c r="B73" s="30" t="n"/>
      <c r="C73" s="16" t="n"/>
      <c r="D73" s="30" t="n"/>
    </row>
    <row r="74">
      <c r="A74" s="28" t="n"/>
      <c r="B74" s="31" t="n"/>
      <c r="C74" s="16" t="n"/>
      <c r="D74" s="31" t="n"/>
    </row>
    <row r="75">
      <c r="A75" s="28" t="n"/>
      <c r="B75" s="30" t="n"/>
      <c r="C75" s="16" t="n"/>
      <c r="D75" s="30" t="n"/>
    </row>
    <row r="76">
      <c r="A76" s="28" t="n"/>
      <c r="B76" s="31" t="n"/>
      <c r="C76" s="16" t="n"/>
      <c r="D76" s="31" t="n"/>
    </row>
    <row r="77">
      <c r="A77" s="28" t="n"/>
      <c r="B77" s="30" t="n"/>
      <c r="C77" s="16" t="n"/>
      <c r="D77" s="30" t="n"/>
    </row>
    <row r="78">
      <c r="A78" s="28" t="n"/>
      <c r="B78" s="31" t="n"/>
      <c r="C78" s="16" t="n"/>
      <c r="D78" s="31" t="n"/>
    </row>
    <row r="79">
      <c r="A79" s="28" t="n"/>
      <c r="B79" s="30" t="n"/>
      <c r="C79" s="16" t="n"/>
      <c r="D79" s="30" t="n"/>
    </row>
    <row r="80">
      <c r="A80" s="28" t="n"/>
      <c r="B80" s="31" t="n"/>
      <c r="C80" s="16" t="n"/>
      <c r="D80" s="31" t="n"/>
    </row>
    <row r="81">
      <c r="A81" s="28" t="n"/>
      <c r="B81" s="30" t="n"/>
      <c r="C81" s="16" t="n"/>
      <c r="D81" s="30" t="n"/>
    </row>
    <row r="82">
      <c r="A82" s="28" t="n"/>
      <c r="B82" s="31" t="n"/>
      <c r="C82" s="16" t="n"/>
      <c r="D82" s="31" t="n"/>
    </row>
    <row r="83">
      <c r="A83" s="28" t="n"/>
      <c r="B83" s="30" t="n"/>
      <c r="C83" s="16" t="n"/>
      <c r="D83" s="30" t="n"/>
    </row>
    <row r="84">
      <c r="A84" s="28" t="n"/>
      <c r="B84" s="31" t="n"/>
      <c r="C84" s="16" t="n"/>
      <c r="D84" s="31" t="n"/>
    </row>
    <row r="85">
      <c r="A85" s="28" t="n"/>
      <c r="B85" s="30" t="n"/>
      <c r="C85" s="16" t="n"/>
      <c r="D85" s="30" t="n"/>
    </row>
    <row r="86">
      <c r="A86" s="28" t="n"/>
      <c r="B86" s="31" t="n"/>
      <c r="C86" s="16" t="n"/>
      <c r="D86" s="31" t="n"/>
    </row>
    <row r="87">
      <c r="A87" s="28" t="n"/>
      <c r="B87" s="30" t="n"/>
      <c r="C87" s="16" t="n"/>
      <c r="D87" s="30" t="n"/>
    </row>
    <row r="88">
      <c r="A88" s="28" t="n"/>
      <c r="B88" s="31" t="n"/>
      <c r="C88" s="16" t="n"/>
      <c r="D88" s="31" t="n"/>
    </row>
    <row r="89">
      <c r="A89" s="28" t="n"/>
      <c r="B89" s="30" t="n"/>
      <c r="C89" s="16" t="n"/>
      <c r="D89" s="30" t="n"/>
    </row>
    <row r="90">
      <c r="A90" s="28" t="n"/>
      <c r="B90" s="31" t="n"/>
      <c r="C90" s="16" t="n"/>
      <c r="D90" s="31" t="n"/>
    </row>
    <row r="91">
      <c r="A91" s="28" t="n"/>
      <c r="B91" s="30" t="n"/>
      <c r="C91" s="16" t="n"/>
      <c r="D91" s="30" t="n"/>
    </row>
    <row r="92">
      <c r="A92" s="28" t="n"/>
      <c r="B92" s="31" t="n"/>
      <c r="C92" s="16" t="n"/>
      <c r="D92" s="31" t="n"/>
    </row>
    <row r="93">
      <c r="A93" s="28" t="n"/>
      <c r="B93" s="30" t="n"/>
      <c r="C93" s="16" t="n"/>
      <c r="D93" s="30" t="n"/>
    </row>
    <row r="94">
      <c r="A94" s="28" t="n"/>
      <c r="B94" s="31" t="n"/>
      <c r="C94" s="16" t="n"/>
      <c r="D94" s="31" t="n"/>
    </row>
    <row r="95">
      <c r="A95" s="28" t="n"/>
      <c r="B95" s="30" t="n"/>
      <c r="C95" s="16" t="n"/>
      <c r="D95" s="30" t="n"/>
    </row>
    <row r="96">
      <c r="A96" s="28" t="n"/>
      <c r="B96" s="31" t="n"/>
      <c r="C96" s="16" t="n"/>
      <c r="D96" s="31" t="n"/>
    </row>
    <row r="97">
      <c r="A97" s="28" t="n"/>
      <c r="B97" s="30" t="n"/>
      <c r="C97" s="16" t="n"/>
      <c r="D97" s="30" t="n"/>
    </row>
    <row r="98">
      <c r="A98" s="28" t="n"/>
      <c r="B98" s="31" t="n"/>
      <c r="C98" s="16" t="n"/>
      <c r="D98" s="31" t="n"/>
    </row>
    <row r="99">
      <c r="A99" s="28" t="n"/>
      <c r="B99" s="30" t="n"/>
      <c r="C99" s="16" t="n"/>
      <c r="D99" s="30" t="n"/>
    </row>
    <row r="100">
      <c r="A100" s="28" t="n"/>
      <c r="B100" s="31" t="n"/>
      <c r="C100" s="16" t="n"/>
      <c r="D100" s="31" t="n"/>
    </row>
    <row r="101">
      <c r="A101" s="28" t="n"/>
      <c r="B101" s="30" t="n"/>
      <c r="C101" s="16" t="n"/>
      <c r="D101" s="30" t="n"/>
    </row>
  </sheetData>
  <autoFilter ref="A1:D101"/>
  <conditionalFormatting sqref="A2:A101">
    <cfRule type="expression" priority="1" dxfId="2" stopIfTrue="1">
      <formula>AND(A2&lt;&gt;"",COUNTIF($A$2:$A$101,A2)&gt;1)</formula>
    </cfRule>
  </conditionalFormatting>
  <conditionalFormatting sqref="C2:C101">
    <cfRule type="expression" priority="2" dxfId="2" stopIfTrue="1">
      <formula>AND(C2&lt;&gt;"",COUNTIF($C$2:$C$101,C2)&gt;1)</formula>
    </cfRule>
  </conditionalFormatting>
  <dataValidations count="3">
    <dataValidation sqref="A2:A101" showDropDown="0" showInputMessage="0" showErrorMessage="1" allowBlank="0" errorTitle="Partnercode doppelt" error="Jeder Partnercode darf in der Liste nur einmal vorkommen." type="custom">
      <formula1>OR(A2="",COUNTIF($A$2:$A$101,A2)=1)</formula1>
    </dataValidation>
    <dataValidation sqref="B2" showDropDown="0" showInputMessage="0" showErrorMessage="1" allowBlank="0" errorTitle="Ungültiger Warnhorizont" error="Eine ganze Zahl zwischen 0 und 365 Tagen eingeben." type="whole" operator="between">
      <formula1>0</formula1>
      <formula2>365</formula2>
    </dataValidation>
    <dataValidation sqref="C2:C101" showDropDown="0" showInputMessage="0" showErrorMessage="1" allowBlank="0" errorTitle="Bearbeitungsart doppelt" error="Jede Bearbeitungsart darf in der Liste nur einmal vorkommen." type="custom">
      <formula1>OR(C2="",COUNTIF($C$2:$C$101,C2)=1)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Fertigungsbetrieb</dc:creator>
  <dc:title xmlns:dc="http://purl.org/dc/elements/1.1/">Fremdfertigungsplanung</dc:title>
  <dc:subject xmlns:dc="http://purl.org/dc/elements/1.1/">Operative Planung fiktiver Fremdfertigungsvorgänge</dc:subject>
  <dcterms:created xmlns:dcterms="http://purl.org/dc/terms/" xmlns:xsi="http://www.w3.org/2001/XMLSchema-instance" xsi:type="dcterms:W3CDTF">2026-09-09T07:40:23Z</dcterms:created>
  <dcterms:modified xmlns:dcterms="http://purl.org/dc/terms/" xmlns:xsi="http://www.w3.org/2001/XMLSchema-instance" xsi:type="dcterms:W3CDTF">2026-09-09T07:40:25+00:00Z</dcterms:modified>
</cp:coreProperties>
</file>