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Prüfdate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'Prüfdaten'!$A$5:$P$105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%"/>
    <numFmt numFmtId="166" formatCode="+0.0%;-0.0%;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43538"/>
      <sz val="10"/>
    </font>
    <font>
      <name val="Aptos"/>
      <b val="1"/>
      <color rgb="00243538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FFFFF"/>
      </patternFill>
    </fill>
    <fill>
      <patternFill patternType="solid">
        <fgColor rgb="00F3F0E8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3" fontId="3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FPY nach Produkt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'Zusammenfassung'!D19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'Zusammenfassung'!$A$20:$A$23</f>
            </numRef>
          </cat>
          <val>
            <numRef>
              <f>'Zusammenfassung'!$D$20:$D$23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Produkt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FPY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5</row>
      <rowOff>0</rowOff>
    </from>
    <ext cx="5688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38" customWidth="1" min="2" max="2"/>
    <col width="4" customWidth="1" min="3" max="3"/>
    <col width="18" customWidth="1" min="4" max="4"/>
    <col width="44" customWidth="1" min="5" max="5"/>
    <col width="19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 ht="29" customHeight="1">
      <c r="A1" s="1" t="inlineStr">
        <is>
          <t>Erstdurchlaufquote (First Pass Yield) – Zusammenfassung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30" t="n"/>
    </row>
    <row r="2" ht="34" customHeight="1">
      <c r="A2" s="3" t="inlineStr">
        <is>
          <t>Nutzer</t>
        </is>
      </c>
      <c r="B2" s="4" t="inlineStr">
        <is>
          <t>Produktionsleitung und Qualitätskoordination</t>
        </is>
      </c>
      <c r="D2" s="3" t="inlineStr">
        <is>
          <t>Zweck</t>
        </is>
      </c>
      <c r="E2" s="4" t="inlineStr">
        <is>
          <t>Verdichtete Beurteilung der ohne Nacharbeit bestandenen Einheiten</t>
        </is>
      </c>
    </row>
    <row r="3" ht="34" customHeight="1">
      <c r="A3" s="3" t="inlineStr">
        <is>
          <t>Zeitpunkt</t>
        </is>
      </c>
      <c r="B3" s="4" t="inlineStr">
        <is>
          <t>Nach Abschluss einer Schicht oder eines Auftrags, vor der täglichen Priorisierung</t>
        </is>
      </c>
      <c r="D3" s="3" t="inlineStr">
        <is>
          <t>Datenquelle</t>
        </is>
      </c>
      <c r="E3" s="4" t="inlineStr">
        <is>
          <t>Manuell erfasste und mengenmäßig geprüfte Datensätze aus dem Blatt Prüfdaten</t>
        </is>
      </c>
    </row>
    <row r="4" ht="34" customHeight="1">
      <c r="A4" s="3" t="inlineStr">
        <is>
          <t>Entscheidung</t>
        </is>
      </c>
      <c r="B4" s="4" t="inlineStr">
        <is>
          <t>Welcher fiktive Produkt- oder Prozessbereich wegen einer niedrigen Erstdurchlaufquote zuerst untersucht werden soll</t>
        </is>
      </c>
      <c r="D4" s="3" t="inlineStr">
        <is>
          <t>Sichtbares Ergebnis</t>
        </is>
      </c>
      <c r="E4" s="4" t="inlineStr">
        <is>
          <t>Gesamt-FPY, Zielabweichung, Prüffälle und Vergleich der vier fiktiven Produkte</t>
        </is>
      </c>
    </row>
    <row r="5"/>
    <row r="6">
      <c r="A6" s="5" t="inlineStr">
        <is>
          <t>Auswertungsbeginn</t>
        </is>
      </c>
      <c r="B6" s="31" t="n">
        <v>46265</v>
      </c>
    </row>
    <row r="7">
      <c r="A7" s="5" t="inlineStr">
        <is>
          <t>Auswertungsende</t>
        </is>
      </c>
      <c r="B7" s="31" t="n">
        <v>46274</v>
      </c>
    </row>
    <row r="8"/>
    <row r="9" ht="31" customHeight="1">
      <c r="A9" s="7" t="inlineStr">
        <is>
          <t>Kennzahl</t>
        </is>
      </c>
      <c r="B9" s="7" t="inlineStr">
        <is>
          <t>Wert</t>
        </is>
      </c>
    </row>
    <row r="10">
      <c r="A10" s="5" t="inlineStr">
        <is>
          <t>Gestartete Einheiten</t>
        </is>
      </c>
      <c r="B10" s="8">
        <f>IFERROR(SUMIFS('Prüfdaten'!$G$6:$G$105,'Prüfdaten'!$A$6:$A$105,"&gt;="&amp;$B$6,'Prüfdaten'!$A$6:$A$105,"&lt;="&amp;$B$7,'Prüfdaten'!$K$6:$K$105,"Stimmig"),0)</f>
        <v/>
      </c>
    </row>
    <row r="11">
      <c r="A11" s="9" t="inlineStr">
        <is>
          <t>Ohne Nacharbeit bestanden</t>
        </is>
      </c>
      <c r="B11" s="10">
        <f>IFERROR(SUMIFS('Prüfdaten'!$H$6:$H$105,'Prüfdaten'!$A$6:$A$105,"&gt;="&amp;$B$6,'Prüfdaten'!$A$6:$A$105,"&lt;="&amp;$B$7,'Prüfdaten'!$K$6:$K$105,"Stimmig"),0)</f>
        <v/>
      </c>
    </row>
    <row r="12">
      <c r="A12" s="5" t="inlineStr">
        <is>
          <t>Gesamt-FPY</t>
        </is>
      </c>
      <c r="B12" s="32">
        <f>IFERROR(B11/B10,"")</f>
        <v/>
      </c>
    </row>
    <row r="13">
      <c r="A13" s="9" t="inlineStr">
        <is>
          <t>Gesamtziel-FPY</t>
        </is>
      </c>
      <c r="B13" s="33">
        <f>IFERROR('Parameter'!$B$12,"")</f>
        <v/>
      </c>
    </row>
    <row r="14">
      <c r="A14" s="5" t="inlineStr">
        <is>
          <t>Abweichung zum Gesamtziel</t>
        </is>
      </c>
      <c r="B14" s="34">
        <f>IF(OR(B12="",B13=""),"",B12-B13)</f>
        <v/>
      </c>
    </row>
    <row r="15">
      <c r="A15" s="14" t="inlineStr">
        <is>
          <t>Unterstützte Entscheidung</t>
        </is>
      </c>
      <c r="B15" s="4">
        <f>IF(OR(B12="",B13=""),"Keine belastbare Basis",IF(B12&gt;=B13,"Gesamtziel erreicht","Verbesserung priorisieren"))</f>
        <v/>
      </c>
    </row>
    <row r="16">
      <c r="A16" s="5" t="inlineStr">
        <is>
          <t>Datensätze mit Mengenhinweis</t>
        </is>
      </c>
      <c r="B16" s="15">
        <f>IFERROR(COUNTIFS('Prüfdaten'!$A$6:$A$105,"&gt;="&amp;$B$6,'Prüfdaten'!$A$6:$A$105,"&lt;="&amp;$B$7,'Prüfdaten'!$K$6:$K$105,"Prüfen")+COUNTIFS('Prüfdaten'!$A$6:$A$105,"&gt;="&amp;$B$6,'Prüfdaten'!$A$6:$A$105,"&lt;="&amp;$B$7,'Prüfdaten'!$K$6:$K$105,"Unvollständig"),0)</f>
        <v/>
      </c>
    </row>
    <row r="17"/>
    <row r="18"/>
    <row r="19" ht="31" customHeight="1">
      <c r="A19" s="7" t="inlineStr">
        <is>
          <t>Produkt</t>
        </is>
      </c>
      <c r="B19" s="7" t="inlineStr">
        <is>
          <t>Gestartet</t>
        </is>
      </c>
      <c r="C19" s="7" t="inlineStr">
        <is>
          <t>Bestanden</t>
        </is>
      </c>
      <c r="D19" s="7" t="inlineStr">
        <is>
          <t>FPY</t>
        </is>
      </c>
      <c r="E19" s="7" t="inlineStr">
        <is>
          <t>Ziel-FPY</t>
        </is>
      </c>
      <c r="F19" s="7" t="inlineStr">
        <is>
          <t>Bewertung</t>
        </is>
      </c>
    </row>
    <row r="20">
      <c r="A20" s="16">
        <f>'Parameter'!A6</f>
        <v/>
      </c>
      <c r="B20" s="8">
        <f>IFERROR(SUMIFS('Prüfdaten'!$G$6:$G$105,'Prüfdaten'!$A$6:$A$105,"&gt;="&amp;$B$6,'Prüfdaten'!$A$6:$A$105,"&lt;="&amp;$B$7,'Prüfdaten'!$C$6:$C$105,$A20,'Prüfdaten'!$K$6:$K$105,"Stimmig"),0)</f>
        <v/>
      </c>
      <c r="C20" s="8">
        <f>IFERROR(SUMIFS('Prüfdaten'!$H$6:$H$105,'Prüfdaten'!$A$6:$A$105,"&gt;="&amp;$B$6,'Prüfdaten'!$A$6:$A$105,"&lt;="&amp;$B$7,'Prüfdaten'!$C$6:$C$105,$A20,'Prüfdaten'!$K$6:$K$105,"Stimmig"),0)</f>
        <v/>
      </c>
      <c r="D20" s="32">
        <f>IFERROR(C20/B20,"")</f>
        <v/>
      </c>
      <c r="E20" s="32">
        <f>IFERROR(VLOOKUP(A20,'Parameter'!$A$6:$C$9,3,FALSE),"")</f>
        <v/>
      </c>
      <c r="F20" s="16">
        <f>IF(OR(D20="",E20=""),"Keine Basis",IF(D20&gt;=E20,"Ziel erreicht","Unter Ziel"))</f>
        <v/>
      </c>
    </row>
    <row r="21">
      <c r="A21" s="17">
        <f>'Parameter'!A7</f>
        <v/>
      </c>
      <c r="B21" s="10">
        <f>IFERROR(SUMIFS('Prüfdaten'!$G$6:$G$105,'Prüfdaten'!$A$6:$A$105,"&gt;="&amp;$B$6,'Prüfdaten'!$A$6:$A$105,"&lt;="&amp;$B$7,'Prüfdaten'!$C$6:$C$105,$A21,'Prüfdaten'!$K$6:$K$105,"Stimmig"),0)</f>
        <v/>
      </c>
      <c r="C21" s="10">
        <f>IFERROR(SUMIFS('Prüfdaten'!$H$6:$H$105,'Prüfdaten'!$A$6:$A$105,"&gt;="&amp;$B$6,'Prüfdaten'!$A$6:$A$105,"&lt;="&amp;$B$7,'Prüfdaten'!$C$6:$C$105,$A21,'Prüfdaten'!$K$6:$K$105,"Stimmig"),0)</f>
        <v/>
      </c>
      <c r="D21" s="33">
        <f>IFERROR(C21/B21,"")</f>
        <v/>
      </c>
      <c r="E21" s="33">
        <f>IFERROR(VLOOKUP(A21,'Parameter'!$A$6:$C$9,3,FALSE),"")</f>
        <v/>
      </c>
      <c r="F21" s="17">
        <f>IF(OR(D21="",E21=""),"Keine Basis",IF(D21&gt;=E21,"Ziel erreicht","Unter Ziel"))</f>
        <v/>
      </c>
    </row>
    <row r="22">
      <c r="A22" s="16">
        <f>'Parameter'!A8</f>
        <v/>
      </c>
      <c r="B22" s="8">
        <f>IFERROR(SUMIFS('Prüfdaten'!$G$6:$G$105,'Prüfdaten'!$A$6:$A$105,"&gt;="&amp;$B$6,'Prüfdaten'!$A$6:$A$105,"&lt;="&amp;$B$7,'Prüfdaten'!$C$6:$C$105,$A22,'Prüfdaten'!$K$6:$K$105,"Stimmig"),0)</f>
        <v/>
      </c>
      <c r="C22" s="8">
        <f>IFERROR(SUMIFS('Prüfdaten'!$H$6:$H$105,'Prüfdaten'!$A$6:$A$105,"&gt;="&amp;$B$6,'Prüfdaten'!$A$6:$A$105,"&lt;="&amp;$B$7,'Prüfdaten'!$C$6:$C$105,$A22,'Prüfdaten'!$K$6:$K$105,"Stimmig"),0)</f>
        <v/>
      </c>
      <c r="D22" s="32">
        <f>IFERROR(C22/B22,"")</f>
        <v/>
      </c>
      <c r="E22" s="32">
        <f>IFERROR(VLOOKUP(A22,'Parameter'!$A$6:$C$9,3,FALSE),"")</f>
        <v/>
      </c>
      <c r="F22" s="16">
        <f>IF(OR(D22="",E22=""),"Keine Basis",IF(D22&gt;=E22,"Ziel erreicht","Unter Ziel"))</f>
        <v/>
      </c>
    </row>
    <row r="23">
      <c r="A23" s="17">
        <f>'Parameter'!A9</f>
        <v/>
      </c>
      <c r="B23" s="10">
        <f>IFERROR(SUMIFS('Prüfdaten'!$G$6:$G$105,'Prüfdaten'!$A$6:$A$105,"&gt;="&amp;$B$6,'Prüfdaten'!$A$6:$A$105,"&lt;="&amp;$B$7,'Prüfdaten'!$C$6:$C$105,$A23,'Prüfdaten'!$K$6:$K$105,"Stimmig"),0)</f>
        <v/>
      </c>
      <c r="C23" s="10">
        <f>IFERROR(SUMIFS('Prüfdaten'!$H$6:$H$105,'Prüfdaten'!$A$6:$A$105,"&gt;="&amp;$B$6,'Prüfdaten'!$A$6:$A$105,"&lt;="&amp;$B$7,'Prüfdaten'!$C$6:$C$105,$A23,'Prüfdaten'!$K$6:$K$105,"Stimmig"),0)</f>
        <v/>
      </c>
      <c r="D23" s="33">
        <f>IFERROR(C23/B23,"")</f>
        <v/>
      </c>
      <c r="E23" s="33">
        <f>IFERROR(VLOOKUP(A23,'Parameter'!$A$6:$C$9,3,FALSE),"")</f>
        <v/>
      </c>
      <c r="F23" s="17">
        <f>IF(OR(D23="",E23=""),"Keine Basis",IF(D23&gt;=E23,"Ziel erreicht","Unter Ziel"))</f>
        <v/>
      </c>
    </row>
  </sheetData>
  <mergeCells count="1">
    <mergeCell ref="A1:M1"/>
  </mergeCells>
  <conditionalFormatting sqref="B12">
    <cfRule type="expression" priority="1" dxfId="0">
      <formula>AND(ISNUMBER(B12),ISNUMBER(B13),B12&gt;=B13)</formula>
    </cfRule>
    <cfRule type="expression" priority="2" dxfId="1">
      <formula>AND(ISNUMBER(B12),ISNUMBER(B13),B12&lt;B13)</formula>
    </cfRule>
  </conditionalFormatting>
  <conditionalFormatting sqref="B16">
    <cfRule type="expression" priority="3" dxfId="1">
      <formula>B16&gt;0</formula>
    </cfRule>
  </conditionalFormatting>
  <conditionalFormatting sqref="F20:F23">
    <cfRule type="expression" priority="4" dxfId="0">
      <formula>$F20="Ziel erreicht"</formula>
    </cfRule>
    <cfRule type="expression" priority="5" dxfId="1">
      <formula>$F20="Unter Ziel"</formula>
    </cfRule>
  </conditionalFormatting>
  <dataValidations count="1">
    <dataValidation sqref="B6:B7" showDropDown="0" showInputMessage="1" showErrorMessage="1" allowBlank="0" errorTitle="Datum prüfen" error="Das Datum liegt außerhalb des empfohlenen Zeitfensters." promptTitle="Auswertungszeitraum" prompt="Beginn und Ende im Format TT.MM.JJJJ eingeben." type="date" errorStyle="warning" operator="between">
      <formula1>=DATE(YEAR(TODAY())-1,1,1)</formula1>
      <formula2>=DATE(YEAR(TODAY())+1,12,31)</formula2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5" customWidth="1" min="3" max="3"/>
    <col width="21" customWidth="1" min="4" max="4"/>
    <col width="16" customWidth="1" min="5" max="5"/>
    <col width="25" customWidth="1" min="6" max="6"/>
    <col width="18" customWidth="1" min="7" max="7"/>
    <col width="24" customWidth="1" min="8" max="8"/>
    <col width="22" customWidth="1" min="9" max="9"/>
    <col width="12" customWidth="1" min="10" max="10"/>
    <col width="20" customWidth="1" min="11" max="11"/>
    <col width="12" customWidth="1" min="12" max="12"/>
    <col width="12" customWidth="1" min="13" max="13"/>
    <col width="14" customWidth="1" min="14" max="14"/>
    <col width="20" customWidth="1" min="15" max="15"/>
    <col width="38" customWidth="1" min="16" max="16"/>
  </cols>
  <sheetData>
    <row r="1" ht="29" customHeight="1">
      <c r="A1" s="1" t="inlineStr">
        <is>
          <t>Prüfdaten – manuelle Erfassung je Auftrag oder Schicht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30" t="n"/>
    </row>
    <row r="2" ht="30" customHeight="1">
      <c r="A2" s="3" t="inlineStr">
        <is>
          <t>Zweck</t>
        </is>
      </c>
      <c r="B2" s="4" t="inlineStr">
        <is>
          <t>Erfassung der Mengenbasis für die Erstdurchlaufquote je abgeschlossenem Datensatz</t>
        </is>
      </c>
    </row>
    <row r="3" ht="35" customHeight="1">
      <c r="A3" s="3" t="inlineStr">
        <is>
          <t>Datenquelle</t>
        </is>
      </c>
      <c r="B3" s="4" t="inlineStr">
        <is>
          <t>Manuelle Übernahme aus intern geprüften Fertigungsaufzeichnungen; keine automatische Anbindung</t>
        </is>
      </c>
    </row>
    <row r="4" ht="30" customHeight="1">
      <c r="A4" s="3" t="inlineStr">
        <is>
          <t>Sichtbares Ergebnis</t>
        </is>
      </c>
      <c r="B4" s="4" t="inlineStr">
        <is>
          <t>Mengenprüfung, FPY, Zielabweichung und handlungsorientierter Status je Zeile</t>
        </is>
      </c>
    </row>
    <row r="5" ht="31" customHeight="1">
      <c r="A5" s="7" t="inlineStr">
        <is>
          <t>Prüfdatum</t>
        </is>
      </c>
      <c r="B5" s="7" t="inlineStr">
        <is>
          <t>Auftrag</t>
        </is>
      </c>
      <c r="C5" s="7" t="inlineStr">
        <is>
          <t>Produkt</t>
        </is>
      </c>
      <c r="D5" s="7" t="inlineStr">
        <is>
          <t>Anlage</t>
        </is>
      </c>
      <c r="E5" s="7" t="inlineStr">
        <is>
          <t>Schicht</t>
        </is>
      </c>
      <c r="F5" s="7" t="inlineStr">
        <is>
          <t>Verantwortungsrolle</t>
        </is>
      </c>
      <c r="G5" s="7" t="inlineStr">
        <is>
          <t>Gestartete Einheiten</t>
        </is>
      </c>
      <c r="H5" s="7" t="inlineStr">
        <is>
          <t>Ohne Nacharbeit bestanden</t>
        </is>
      </c>
      <c r="I5" s="7" t="inlineStr">
        <is>
          <t>Nacharbeit erforderlich</t>
        </is>
      </c>
      <c r="J5" s="7" t="inlineStr">
        <is>
          <t>Ausschuss</t>
        </is>
      </c>
      <c r="K5" s="7" t="inlineStr">
        <is>
          <t>Datensatzprüfung</t>
        </is>
      </c>
      <c r="L5" s="7" t="inlineStr">
        <is>
          <t>FPY</t>
        </is>
      </c>
      <c r="M5" s="7" t="inlineStr">
        <is>
          <t>Ziel-FPY</t>
        </is>
      </c>
      <c r="N5" s="7" t="inlineStr">
        <is>
          <t>Abweichung</t>
        </is>
      </c>
      <c r="O5" s="7" t="inlineStr">
        <is>
          <t>Status</t>
        </is>
      </c>
      <c r="P5" s="7" t="inlineStr">
        <is>
          <t>Bemerkung</t>
        </is>
      </c>
    </row>
    <row r="6">
      <c r="A6" s="31" t="n">
        <v>46265</v>
      </c>
      <c r="B6" s="18" t="inlineStr">
        <is>
          <t>FA-2026-001</t>
        </is>
      </c>
      <c r="C6" s="18" t="inlineStr">
        <is>
          <t>Nordstern-Gehäuse A</t>
        </is>
      </c>
      <c r="D6" s="18" t="inlineStr">
        <is>
          <t>Linie Fichte-01</t>
        </is>
      </c>
      <c r="E6" s="19" t="inlineStr">
        <is>
          <t>Frühschicht</t>
        </is>
      </c>
      <c r="F6" s="18" t="inlineStr">
        <is>
          <t>Schichtkoordination A</t>
        </is>
      </c>
      <c r="G6" s="20" t="n">
        <v>120</v>
      </c>
      <c r="H6" s="20" t="n">
        <v>114</v>
      </c>
      <c r="I6" s="20" t="n">
        <v>4</v>
      </c>
      <c r="J6" s="20" t="n">
        <v>2</v>
      </c>
      <c r="K6" s="21">
        <f>IF(COUNTA(A6:J6)=0,"",IF(COUNTBLANK(A6:J6)&gt;0,"Unvollständig",IF(G6=H6+I6+J6,"Stimmig","Prüfen")))</f>
        <v/>
      </c>
      <c r="L6" s="35">
        <f>IF(OR(G6="",H6=""),"",IFERROR(H6/G6,""))</f>
        <v/>
      </c>
      <c r="M6" s="35">
        <f>IF(C6="","",IFERROR(VLOOKUP(C6,'Parameter'!$A$6:$C$9,3,FALSE),""))</f>
        <v/>
      </c>
      <c r="N6" s="35">
        <f>IF(OR(L6="",M6=""),"",L6-M6)</f>
        <v/>
      </c>
      <c r="O6" s="21">
        <f>IF(COUNTA(A6:J6)=0,"",IF(K6="Unvollständig","Unvollständig",IF(K6="Prüfen","Mengen prüfen",IF(G6=0,"Keine Basis",IF(OR(L6="",M6=""),"Unvollständig",IF(L6&gt;=M6,"Ziel erreicht","Unter Ziel"))))))</f>
        <v/>
      </c>
      <c r="P6" s="23" t="inlineStr">
        <is>
          <t>Normalfall: Produktziel erreicht</t>
        </is>
      </c>
    </row>
    <row r="7">
      <c r="A7" s="31" t="n">
        <v>46266</v>
      </c>
      <c r="B7" s="18" t="inlineStr">
        <is>
          <t>FA-2026-002</t>
        </is>
      </c>
      <c r="C7" s="18" t="inlineStr">
        <is>
          <t>Kieselrad-Welle B</t>
        </is>
      </c>
      <c r="D7" s="18" t="inlineStr">
        <is>
          <t>Zelle Kranich-02</t>
        </is>
      </c>
      <c r="E7" s="19" t="inlineStr">
        <is>
          <t>Spätschicht</t>
        </is>
      </c>
      <c r="F7" s="18" t="inlineStr">
        <is>
          <t>Qualitätsrolle B</t>
        </is>
      </c>
      <c r="G7" s="20" t="n">
        <v>200</v>
      </c>
      <c r="H7" s="20" t="n">
        <v>190</v>
      </c>
      <c r="I7" s="20" t="n">
        <v>7</v>
      </c>
      <c r="J7" s="20" t="n">
        <v>3</v>
      </c>
      <c r="K7" s="24">
        <f>IF(COUNTA(A7:J7)=0,"",IF(COUNTBLANK(A7:J7)&gt;0,"Unvollständig",IF(G7=H7+I7+J7,"Stimmig","Prüfen")))</f>
        <v/>
      </c>
      <c r="L7" s="36">
        <f>IF(OR(G7="",H7=""),"",IFERROR(H7/G7,""))</f>
        <v/>
      </c>
      <c r="M7" s="36">
        <f>IF(C7="","",IFERROR(VLOOKUP(C7,'Parameter'!$A$6:$C$9,3,FALSE),""))</f>
        <v/>
      </c>
      <c r="N7" s="36">
        <f>IF(OR(L7="",M7=""),"",L7-M7)</f>
        <v/>
      </c>
      <c r="O7" s="24">
        <f>IF(COUNTA(A7:J7)=0,"",IF(K7="Unvollständig","Unvollständig",IF(K7="Prüfen","Mengen prüfen",IF(G7=0,"Keine Basis",IF(OR(L7="",M7=""),"Unvollständig",IF(L7&gt;=M7,"Ziel erreicht","Unter Ziel"))))))</f>
        <v/>
      </c>
      <c r="P7" s="23" t="inlineStr">
        <is>
          <t>Produktziel knapp unterschritten</t>
        </is>
      </c>
    </row>
    <row r="8">
      <c r="A8" s="31" t="n">
        <v>46267</v>
      </c>
      <c r="B8" s="18" t="inlineStr">
        <is>
          <t>FA-2026-003</t>
        </is>
      </c>
      <c r="C8" s="18" t="inlineStr">
        <is>
          <t>Waldstrom-Träger C</t>
        </is>
      </c>
      <c r="D8" s="18" t="inlineStr">
        <is>
          <t>Presse Elbe-03</t>
        </is>
      </c>
      <c r="E8" s="19" t="inlineStr">
        <is>
          <t>Nachtschicht</t>
        </is>
      </c>
      <c r="F8" s="18" t="inlineStr">
        <is>
          <t>Fertigungssteuerung C</t>
        </is>
      </c>
      <c r="G8" s="20" t="n">
        <v>80</v>
      </c>
      <c r="H8" s="20" t="n">
        <v>74</v>
      </c>
      <c r="I8" s="20" t="n">
        <v>4</v>
      </c>
      <c r="J8" s="20" t="n">
        <v>2</v>
      </c>
      <c r="K8" s="21">
        <f>IF(COUNTA(A8:J8)=0,"",IF(COUNTBLANK(A8:J8)&gt;0,"Unvollständig",IF(G8=H8+I8+J8,"Stimmig","Prüfen")))</f>
        <v/>
      </c>
      <c r="L8" s="35">
        <f>IF(OR(G8="",H8=""),"",IFERROR(H8/G8,""))</f>
        <v/>
      </c>
      <c r="M8" s="35">
        <f>IF(C8="","",IFERROR(VLOOKUP(C8,'Parameter'!$A$6:$C$9,3,FALSE),""))</f>
        <v/>
      </c>
      <c r="N8" s="35">
        <f>IF(OR(L8="",M8=""),"",L8-M8)</f>
        <v/>
      </c>
      <c r="O8" s="21">
        <f>IF(COUNTA(A8:J8)=0,"",IF(K8="Unvollständig","Unvollständig",IF(K8="Prüfen","Mengen prüfen",IF(G8=0,"Keine Basis",IF(OR(L8="",M8=""),"Unvollständig",IF(L8&gt;=M8,"Ziel erreicht","Unter Ziel"))))))</f>
        <v/>
      </c>
      <c r="P8" s="23" t="inlineStr">
        <is>
          <t>Stabile Mengenbilanz</t>
        </is>
      </c>
    </row>
    <row r="9">
      <c r="A9" s="31" t="n">
        <v>46268</v>
      </c>
      <c r="B9" s="18" t="inlineStr">
        <is>
          <t>FA-2026-004</t>
        </is>
      </c>
      <c r="C9" s="18" t="inlineStr">
        <is>
          <t>Morgenrot-Kappe D</t>
        </is>
      </c>
      <c r="D9" s="18" t="inlineStr">
        <is>
          <t>Station Quarz-04</t>
        </is>
      </c>
      <c r="E9" s="19" t="inlineStr">
        <is>
          <t>Frühschicht</t>
        </is>
      </c>
      <c r="F9" s="18" t="inlineStr">
        <is>
          <t>Prozessbetreuung D</t>
        </is>
      </c>
      <c r="G9" s="20" t="n">
        <v>150</v>
      </c>
      <c r="H9" s="20" t="n">
        <v>143</v>
      </c>
      <c r="I9" s="20" t="n">
        <v>5</v>
      </c>
      <c r="J9" s="20" t="n">
        <v>2</v>
      </c>
      <c r="K9" s="24">
        <f>IF(COUNTA(A9:J9)=0,"",IF(COUNTBLANK(A9:J9)&gt;0,"Unvollständig",IF(G9=H9+I9+J9,"Stimmig","Prüfen")))</f>
        <v/>
      </c>
      <c r="L9" s="36">
        <f>IF(OR(G9="",H9=""),"",IFERROR(H9/G9,""))</f>
        <v/>
      </c>
      <c r="M9" s="36">
        <f>IF(C9="","",IFERROR(VLOOKUP(C9,'Parameter'!$A$6:$C$9,3,FALSE),""))</f>
        <v/>
      </c>
      <c r="N9" s="36">
        <f>IF(OR(L9="",M9=""),"",L9-M9)</f>
        <v/>
      </c>
      <c r="O9" s="24">
        <f>IF(COUNTA(A9:J9)=0,"",IF(K9="Unvollständig","Unvollständig",IF(K9="Prüfen","Mengen prüfen",IF(G9=0,"Keine Basis",IF(OR(L9="",M9=""),"Unvollständig",IF(L9&gt;=M9,"Ziel erreicht","Unter Ziel"))))))</f>
        <v/>
      </c>
      <c r="P9" s="23" t="inlineStr">
        <is>
          <t>Produktziel erreicht</t>
        </is>
      </c>
    </row>
    <row r="10">
      <c r="A10" s="31" t="n">
        <v>46269</v>
      </c>
      <c r="B10" s="18" t="inlineStr">
        <is>
          <t>FA-2026-005</t>
        </is>
      </c>
      <c r="C10" s="18" t="inlineStr">
        <is>
          <t>Nordstern-Gehäuse A</t>
        </is>
      </c>
      <c r="D10" s="18" t="inlineStr">
        <is>
          <t>Linie Fichte-01</t>
        </is>
      </c>
      <c r="E10" s="19" t="inlineStr">
        <is>
          <t>Spätschicht</t>
        </is>
      </c>
      <c r="F10" s="18" t="inlineStr">
        <is>
          <t>Schichtkoordination A</t>
        </is>
      </c>
      <c r="G10" s="20" t="n">
        <v>100</v>
      </c>
      <c r="H10" s="20" t="n">
        <v>90</v>
      </c>
      <c r="I10" s="20" t="n">
        <v>8</v>
      </c>
      <c r="J10" s="20" t="n">
        <v>2</v>
      </c>
      <c r="K10" s="21">
        <f>IF(COUNTA(A10:J10)=0,"",IF(COUNTBLANK(A10:J10)&gt;0,"Unvollständig",IF(G10=H10+I10+J10,"Stimmig","Prüfen")))</f>
        <v/>
      </c>
      <c r="L10" s="35">
        <f>IF(OR(G10="",H10=""),"",IFERROR(H10/G10,""))</f>
        <v/>
      </c>
      <c r="M10" s="35">
        <f>IF(C10="","",IFERROR(VLOOKUP(C10,'Parameter'!$A$6:$C$9,3,FALSE),""))</f>
        <v/>
      </c>
      <c r="N10" s="35">
        <f>IF(OR(L10="",M10=""),"",L10-M10)</f>
        <v/>
      </c>
      <c r="O10" s="21">
        <f>IF(COUNTA(A10:J10)=0,"",IF(K10="Unvollständig","Unvollständig",IF(K10="Prüfen","Mengen prüfen",IF(G10=0,"Keine Basis",IF(OR(L10="",M10=""),"Unvollständig",IF(L10&gt;=M10,"Ziel erreicht","Unter Ziel"))))))</f>
        <v/>
      </c>
      <c r="P10" s="23" t="inlineStr">
        <is>
          <t>Erhöhte Nacharbeitsmenge prüfen</t>
        </is>
      </c>
    </row>
    <row r="11">
      <c r="A11" s="31" t="n">
        <v>46270</v>
      </c>
      <c r="B11" s="18" t="inlineStr">
        <is>
          <t>FA-2026-006</t>
        </is>
      </c>
      <c r="C11" s="18" t="inlineStr">
        <is>
          <t>Kieselrad-Welle B</t>
        </is>
      </c>
      <c r="D11" s="18" t="inlineStr">
        <is>
          <t>Zelle Kranich-02</t>
        </is>
      </c>
      <c r="E11" s="19" t="inlineStr">
        <is>
          <t>Nachtschicht</t>
        </is>
      </c>
      <c r="F11" s="18" t="inlineStr">
        <is>
          <t>Qualitätsrolle B</t>
        </is>
      </c>
      <c r="G11" s="20" t="n">
        <v>240</v>
      </c>
      <c r="H11" s="20" t="n">
        <v>232</v>
      </c>
      <c r="I11" s="20" t="n">
        <v>5</v>
      </c>
      <c r="J11" s="20" t="n">
        <v>3</v>
      </c>
      <c r="K11" s="24">
        <f>IF(COUNTA(A11:J11)=0,"",IF(COUNTBLANK(A11:J11)&gt;0,"Unvollständig",IF(G11=H11+I11+J11,"Stimmig","Prüfen")))</f>
        <v/>
      </c>
      <c r="L11" s="36">
        <f>IF(OR(G11="",H11=""),"",IFERROR(H11/G11,""))</f>
        <v/>
      </c>
      <c r="M11" s="36">
        <f>IF(C11="","",IFERROR(VLOOKUP(C11,'Parameter'!$A$6:$C$9,3,FALSE),""))</f>
        <v/>
      </c>
      <c r="N11" s="36">
        <f>IF(OR(L11="",M11=""),"",L11-M11)</f>
        <v/>
      </c>
      <c r="O11" s="24">
        <f>IF(COUNTA(A11:J11)=0,"",IF(K11="Unvollständig","Unvollständig",IF(K11="Prüfen","Mengen prüfen",IF(G11=0,"Keine Basis",IF(OR(L11="",M11=""),"Unvollständig",IF(L11&gt;=M11,"Ziel erreicht","Unter Ziel"))))))</f>
        <v/>
      </c>
      <c r="P11" s="23" t="inlineStr">
        <is>
          <t>Hohe Startmenge bei stimmiger Bilanz</t>
        </is>
      </c>
    </row>
    <row r="12">
      <c r="A12" s="31" t="n">
        <v>46271</v>
      </c>
      <c r="B12" s="18" t="inlineStr">
        <is>
          <t>FA-2026-007</t>
        </is>
      </c>
      <c r="C12" s="18" t="inlineStr">
        <is>
          <t>Waldstrom-Träger C</t>
        </is>
      </c>
      <c r="D12" s="18" t="inlineStr">
        <is>
          <t>Presse Elbe-03</t>
        </is>
      </c>
      <c r="E12" s="19" t="inlineStr">
        <is>
          <t>Frühschicht</t>
        </is>
      </c>
      <c r="F12" s="18" t="inlineStr">
        <is>
          <t>Fertigungssteuerung C</t>
        </is>
      </c>
      <c r="G12" s="20" t="n">
        <v>60</v>
      </c>
      <c r="H12" s="20" t="n">
        <v>55</v>
      </c>
      <c r="I12" s="20" t="n">
        <v>3</v>
      </c>
      <c r="J12" s="20" t="n">
        <v>2</v>
      </c>
      <c r="K12" s="21">
        <f>IF(COUNTA(A12:J12)=0,"",IF(COUNTBLANK(A12:J12)&gt;0,"Unvollständig",IF(G12=H12+I12+J12,"Stimmig","Prüfen")))</f>
        <v/>
      </c>
      <c r="L12" s="35">
        <f>IF(OR(G12="",H12=""),"",IFERROR(H12/G12,""))</f>
        <v/>
      </c>
      <c r="M12" s="35">
        <f>IF(C12="","",IFERROR(VLOOKUP(C12,'Parameter'!$A$6:$C$9,3,FALSE),""))</f>
        <v/>
      </c>
      <c r="N12" s="35">
        <f>IF(OR(L12="",M12=""),"",L12-M12)</f>
        <v/>
      </c>
      <c r="O12" s="21">
        <f>IF(COUNTA(A12:J12)=0,"",IF(K12="Unvollständig","Unvollständig",IF(K12="Prüfen","Mengen prüfen",IF(G12=0,"Keine Basis",IF(OR(L12="",M12=""),"Unvollständig",IF(L12&gt;=M12,"Ziel erreicht","Unter Ziel"))))))</f>
        <v/>
      </c>
      <c r="P12" s="23" t="inlineStr">
        <is>
          <t>Produktziel knapp unterschritten</t>
        </is>
      </c>
    </row>
    <row r="13">
      <c r="A13" s="31" t="n">
        <v>46272</v>
      </c>
      <c r="B13" s="18" t="inlineStr">
        <is>
          <t>FA-2026-008</t>
        </is>
      </c>
      <c r="C13" s="18" t="inlineStr">
        <is>
          <t>Morgenrot-Kappe D</t>
        </is>
      </c>
      <c r="D13" s="18" t="inlineStr">
        <is>
          <t>Station Quarz-04</t>
        </is>
      </c>
      <c r="E13" s="19" t="inlineStr">
        <is>
          <t>Spätschicht</t>
        </is>
      </c>
      <c r="F13" s="18" t="inlineStr">
        <is>
          <t>Prozessbetreuung D</t>
        </is>
      </c>
      <c r="G13" s="20" t="n">
        <v>130</v>
      </c>
      <c r="H13" s="20" t="n">
        <v>124</v>
      </c>
      <c r="I13" s="20" t="n">
        <v>5</v>
      </c>
      <c r="J13" s="20" t="n">
        <v>1</v>
      </c>
      <c r="K13" s="24">
        <f>IF(COUNTA(A13:J13)=0,"",IF(COUNTBLANK(A13:J13)&gt;0,"Unvollständig",IF(G13=H13+I13+J13,"Stimmig","Prüfen")))</f>
        <v/>
      </c>
      <c r="L13" s="36">
        <f>IF(OR(G13="",H13=""),"",IFERROR(H13/G13,""))</f>
        <v/>
      </c>
      <c r="M13" s="36">
        <f>IF(C13="","",IFERROR(VLOOKUP(C13,'Parameter'!$A$6:$C$9,3,FALSE),""))</f>
        <v/>
      </c>
      <c r="N13" s="36">
        <f>IF(OR(L13="",M13=""),"",L13-M13)</f>
        <v/>
      </c>
      <c r="O13" s="24">
        <f>IF(COUNTA(A13:J13)=0,"",IF(K13="Unvollständig","Unvollständig",IF(K13="Prüfen","Mengen prüfen",IF(G13=0,"Keine Basis",IF(OR(L13="",M13=""),"Unvollständig",IF(L13&gt;=M13,"Ziel erreicht","Unter Ziel"))))))</f>
        <v/>
      </c>
      <c r="P13" s="23" t="inlineStr">
        <is>
          <t>Produktziel erreicht</t>
        </is>
      </c>
    </row>
    <row r="14">
      <c r="A14" s="31" t="n">
        <v>46273</v>
      </c>
      <c r="B14" s="18" t="inlineStr">
        <is>
          <t>FA-2026-009</t>
        </is>
      </c>
      <c r="C14" s="18" t="inlineStr">
        <is>
          <t>Nordstern-Gehäuse A</t>
        </is>
      </c>
      <c r="D14" s="18" t="inlineStr">
        <is>
          <t>Zelle Kranich-02</t>
        </is>
      </c>
      <c r="E14" s="19" t="inlineStr">
        <is>
          <t>Nachtschicht</t>
        </is>
      </c>
      <c r="F14" s="18" t="inlineStr">
        <is>
          <t>Qualitätsrolle B</t>
        </is>
      </c>
      <c r="G14" s="20" t="n">
        <v>95</v>
      </c>
      <c r="H14" s="20" t="n">
        <v>91</v>
      </c>
      <c r="I14" s="20" t="n">
        <v>3</v>
      </c>
      <c r="J14" s="20" t="n">
        <v>1</v>
      </c>
      <c r="K14" s="21">
        <f>IF(COUNTA(A14:J14)=0,"",IF(COUNTBLANK(A14:J14)&gt;0,"Unvollständig",IF(G14=H14+I14+J14,"Stimmig","Prüfen")))</f>
        <v/>
      </c>
      <c r="L14" s="35">
        <f>IF(OR(G14="",H14=""),"",IFERROR(H14/G14,""))</f>
        <v/>
      </c>
      <c r="M14" s="35">
        <f>IF(C14="","",IFERROR(VLOOKUP(C14,'Parameter'!$A$6:$C$9,3,FALSE),""))</f>
        <v/>
      </c>
      <c r="N14" s="35">
        <f>IF(OR(L14="",M14=""),"",L14-M14)</f>
        <v/>
      </c>
      <c r="O14" s="21">
        <f>IF(COUNTA(A14:J14)=0,"",IF(K14="Unvollständig","Unvollständig",IF(K14="Prüfen","Mengen prüfen",IF(G14=0,"Keine Basis",IF(OR(L14="",M14=""),"Unvollständig",IF(L14&gt;=M14,"Ziel erreicht","Unter Ziel"))))))</f>
        <v/>
      </c>
      <c r="P14" s="23" t="inlineStr">
        <is>
          <t>Normalfall mit geringer Ausschussmenge</t>
        </is>
      </c>
    </row>
    <row r="15">
      <c r="A15" s="31" t="n">
        <v>46274</v>
      </c>
      <c r="B15" s="18" t="inlineStr">
        <is>
          <t>FA-2026-010</t>
        </is>
      </c>
      <c r="C15" s="18" t="inlineStr">
        <is>
          <t>Morgenrot-Kappe D</t>
        </is>
      </c>
      <c r="D15" s="18" t="inlineStr">
        <is>
          <t>Station Quarz-04</t>
        </is>
      </c>
      <c r="E15" s="19" t="inlineStr">
        <is>
          <t>Frühschicht</t>
        </is>
      </c>
      <c r="F15" s="18" t="inlineStr">
        <is>
          <t>Schichtkoordination A</t>
        </is>
      </c>
      <c r="G15" s="20" t="n">
        <v>0</v>
      </c>
      <c r="H15" s="20" t="n">
        <v>0</v>
      </c>
      <c r="I15" s="20" t="n">
        <v>0</v>
      </c>
      <c r="J15" s="20" t="n">
        <v>0</v>
      </c>
      <c r="K15" s="24">
        <f>IF(COUNTA(A15:J15)=0,"",IF(COUNTBLANK(A15:J15)&gt;0,"Unvollständig",IF(G15=H15+I15+J15,"Stimmig","Prüfen")))</f>
        <v/>
      </c>
      <c r="L15" s="36">
        <f>IF(OR(G15="",H15=""),"",IFERROR(H15/G15,""))</f>
        <v/>
      </c>
      <c r="M15" s="36">
        <f>IF(C15="","",IFERROR(VLOOKUP(C15,'Parameter'!$A$6:$C$9,3,FALSE),""))</f>
        <v/>
      </c>
      <c r="N15" s="36">
        <f>IF(OR(L15="",M15=""),"",L15-M15)</f>
        <v/>
      </c>
      <c r="O15" s="24">
        <f>IF(COUNTA(A15:J15)=0,"",IF(K15="Unvollständig","Unvollständig",IF(K15="Prüfen","Mengen prüfen",IF(G15=0,"Keine Basis",IF(OR(L15="",M15=""),"Unvollständig",IF(L15&gt;=M15,"Ziel erreicht","Unter Ziel"))))))</f>
        <v/>
      </c>
      <c r="P15" s="23" t="inlineStr">
        <is>
          <t>Grenzfall: Startmenge null; keine FPY-Basis</t>
        </is>
      </c>
    </row>
    <row r="16">
      <c r="A16" s="31" t="n"/>
      <c r="B16" s="18" t="n"/>
      <c r="C16" s="18" t="n"/>
      <c r="D16" s="18" t="n"/>
      <c r="E16" s="19" t="n"/>
      <c r="F16" s="18" t="n"/>
      <c r="G16" s="20" t="n"/>
      <c r="H16" s="20" t="n"/>
      <c r="I16" s="20" t="n"/>
      <c r="J16" s="20" t="n"/>
      <c r="K16" s="21">
        <f>IF(COUNTA(A16:J16)=0,"",IF(COUNTBLANK(A16:J16)&gt;0,"Unvollständig",IF(G16=H16+I16+J16,"Stimmig","Prüfen")))</f>
        <v/>
      </c>
      <c r="L16" s="35">
        <f>IF(OR(G16="",H16=""),"",IFERROR(H16/G16,""))</f>
        <v/>
      </c>
      <c r="M16" s="35">
        <f>IF(C16="","",IFERROR(VLOOKUP(C16,'Parameter'!$A$6:$C$9,3,FALSE),""))</f>
        <v/>
      </c>
      <c r="N16" s="35">
        <f>IF(OR(L16="",M16=""),"",L16-M16)</f>
        <v/>
      </c>
      <c r="O16" s="21">
        <f>IF(COUNTA(A16:J16)=0,"",IF(K16="Unvollständig","Unvollständig",IF(K16="Prüfen","Mengen prüfen",IF(G16=0,"Keine Basis",IF(OR(L16="",M16=""),"Unvollständig",IF(L16&gt;=M16,"Ziel erreicht","Unter Ziel"))))))</f>
        <v/>
      </c>
      <c r="P16" s="23" t="n"/>
    </row>
    <row r="17">
      <c r="A17" s="31" t="n"/>
      <c r="B17" s="18" t="n"/>
      <c r="C17" s="18" t="n"/>
      <c r="D17" s="18" t="n"/>
      <c r="E17" s="19" t="n"/>
      <c r="F17" s="18" t="n"/>
      <c r="G17" s="20" t="n"/>
      <c r="H17" s="20" t="n"/>
      <c r="I17" s="20" t="n"/>
      <c r="J17" s="20" t="n"/>
      <c r="K17" s="24">
        <f>IF(COUNTA(A17:J17)=0,"",IF(COUNTBLANK(A17:J17)&gt;0,"Unvollständig",IF(G17=H17+I17+J17,"Stimmig","Prüfen")))</f>
        <v/>
      </c>
      <c r="L17" s="36">
        <f>IF(OR(G17="",H17=""),"",IFERROR(H17/G17,""))</f>
        <v/>
      </c>
      <c r="M17" s="36">
        <f>IF(C17="","",IFERROR(VLOOKUP(C17,'Parameter'!$A$6:$C$9,3,FALSE),""))</f>
        <v/>
      </c>
      <c r="N17" s="36">
        <f>IF(OR(L17="",M17=""),"",L17-M17)</f>
        <v/>
      </c>
      <c r="O17" s="24">
        <f>IF(COUNTA(A17:J17)=0,"",IF(K17="Unvollständig","Unvollständig",IF(K17="Prüfen","Mengen prüfen",IF(G17=0,"Keine Basis",IF(OR(L17="",M17=""),"Unvollständig",IF(L17&gt;=M17,"Ziel erreicht","Unter Ziel"))))))</f>
        <v/>
      </c>
      <c r="P17" s="23" t="n"/>
    </row>
    <row r="18">
      <c r="A18" s="31" t="n"/>
      <c r="B18" s="18" t="n"/>
      <c r="C18" s="18" t="n"/>
      <c r="D18" s="18" t="n"/>
      <c r="E18" s="19" t="n"/>
      <c r="F18" s="18" t="n"/>
      <c r="G18" s="20" t="n"/>
      <c r="H18" s="20" t="n"/>
      <c r="I18" s="20" t="n"/>
      <c r="J18" s="20" t="n"/>
      <c r="K18" s="21">
        <f>IF(COUNTA(A18:J18)=0,"",IF(COUNTBLANK(A18:J18)&gt;0,"Unvollständig",IF(G18=H18+I18+J18,"Stimmig","Prüfen")))</f>
        <v/>
      </c>
      <c r="L18" s="35">
        <f>IF(OR(G18="",H18=""),"",IFERROR(H18/G18,""))</f>
        <v/>
      </c>
      <c r="M18" s="35">
        <f>IF(C18="","",IFERROR(VLOOKUP(C18,'Parameter'!$A$6:$C$9,3,FALSE),""))</f>
        <v/>
      </c>
      <c r="N18" s="35">
        <f>IF(OR(L18="",M18=""),"",L18-M18)</f>
        <v/>
      </c>
      <c r="O18" s="21">
        <f>IF(COUNTA(A18:J18)=0,"",IF(K18="Unvollständig","Unvollständig",IF(K18="Prüfen","Mengen prüfen",IF(G18=0,"Keine Basis",IF(OR(L18="",M18=""),"Unvollständig",IF(L18&gt;=M18,"Ziel erreicht","Unter Ziel"))))))</f>
        <v/>
      </c>
      <c r="P18" s="23" t="n"/>
    </row>
    <row r="19">
      <c r="A19" s="31" t="n"/>
      <c r="B19" s="18" t="n"/>
      <c r="C19" s="18" t="n"/>
      <c r="D19" s="18" t="n"/>
      <c r="E19" s="19" t="n"/>
      <c r="F19" s="18" t="n"/>
      <c r="G19" s="20" t="n"/>
      <c r="H19" s="20" t="n"/>
      <c r="I19" s="20" t="n"/>
      <c r="J19" s="20" t="n"/>
      <c r="K19" s="24">
        <f>IF(COUNTA(A19:J19)=0,"",IF(COUNTBLANK(A19:J19)&gt;0,"Unvollständig",IF(G19=H19+I19+J19,"Stimmig","Prüfen")))</f>
        <v/>
      </c>
      <c r="L19" s="36">
        <f>IF(OR(G19="",H19=""),"",IFERROR(H19/G19,""))</f>
        <v/>
      </c>
      <c r="M19" s="36">
        <f>IF(C19="","",IFERROR(VLOOKUP(C19,'Parameter'!$A$6:$C$9,3,FALSE),""))</f>
        <v/>
      </c>
      <c r="N19" s="36">
        <f>IF(OR(L19="",M19=""),"",L19-M19)</f>
        <v/>
      </c>
      <c r="O19" s="24">
        <f>IF(COUNTA(A19:J19)=0,"",IF(K19="Unvollständig","Unvollständig",IF(K19="Prüfen","Mengen prüfen",IF(G19=0,"Keine Basis",IF(OR(L19="",M19=""),"Unvollständig",IF(L19&gt;=M19,"Ziel erreicht","Unter Ziel"))))))</f>
        <v/>
      </c>
      <c r="P19" s="23" t="n"/>
    </row>
    <row r="20">
      <c r="A20" s="31" t="n"/>
      <c r="B20" s="18" t="n"/>
      <c r="C20" s="18" t="n"/>
      <c r="D20" s="18" t="n"/>
      <c r="E20" s="19" t="n"/>
      <c r="F20" s="18" t="n"/>
      <c r="G20" s="20" t="n"/>
      <c r="H20" s="20" t="n"/>
      <c r="I20" s="20" t="n"/>
      <c r="J20" s="20" t="n"/>
      <c r="K20" s="21">
        <f>IF(COUNTA(A20:J20)=0,"",IF(COUNTBLANK(A20:J20)&gt;0,"Unvollständig",IF(G20=H20+I20+J20,"Stimmig","Prüfen")))</f>
        <v/>
      </c>
      <c r="L20" s="35">
        <f>IF(OR(G20="",H20=""),"",IFERROR(H20/G20,""))</f>
        <v/>
      </c>
      <c r="M20" s="35">
        <f>IF(C20="","",IFERROR(VLOOKUP(C20,'Parameter'!$A$6:$C$9,3,FALSE),""))</f>
        <v/>
      </c>
      <c r="N20" s="35">
        <f>IF(OR(L20="",M20=""),"",L20-M20)</f>
        <v/>
      </c>
      <c r="O20" s="21">
        <f>IF(COUNTA(A20:J20)=0,"",IF(K20="Unvollständig","Unvollständig",IF(K20="Prüfen","Mengen prüfen",IF(G20=0,"Keine Basis",IF(OR(L20="",M20=""),"Unvollständig",IF(L20&gt;=M20,"Ziel erreicht","Unter Ziel"))))))</f>
        <v/>
      </c>
      <c r="P20" s="23" t="n"/>
    </row>
    <row r="21">
      <c r="A21" s="31" t="n"/>
      <c r="B21" s="18" t="n"/>
      <c r="C21" s="18" t="n"/>
      <c r="D21" s="18" t="n"/>
      <c r="E21" s="19" t="n"/>
      <c r="F21" s="18" t="n"/>
      <c r="G21" s="20" t="n"/>
      <c r="H21" s="20" t="n"/>
      <c r="I21" s="20" t="n"/>
      <c r="J21" s="20" t="n"/>
      <c r="K21" s="24">
        <f>IF(COUNTA(A21:J21)=0,"",IF(COUNTBLANK(A21:J21)&gt;0,"Unvollständig",IF(G21=H21+I21+J21,"Stimmig","Prüfen")))</f>
        <v/>
      </c>
      <c r="L21" s="36">
        <f>IF(OR(G21="",H21=""),"",IFERROR(H21/G21,""))</f>
        <v/>
      </c>
      <c r="M21" s="36">
        <f>IF(C21="","",IFERROR(VLOOKUP(C21,'Parameter'!$A$6:$C$9,3,FALSE),""))</f>
        <v/>
      </c>
      <c r="N21" s="36">
        <f>IF(OR(L21="",M21=""),"",L21-M21)</f>
        <v/>
      </c>
      <c r="O21" s="24">
        <f>IF(COUNTA(A21:J21)=0,"",IF(K21="Unvollständig","Unvollständig",IF(K21="Prüfen","Mengen prüfen",IF(G21=0,"Keine Basis",IF(OR(L21="",M21=""),"Unvollständig",IF(L21&gt;=M21,"Ziel erreicht","Unter Ziel"))))))</f>
        <v/>
      </c>
      <c r="P21" s="23" t="n"/>
    </row>
    <row r="22">
      <c r="A22" s="31" t="n"/>
      <c r="B22" s="18" t="n"/>
      <c r="C22" s="18" t="n"/>
      <c r="D22" s="18" t="n"/>
      <c r="E22" s="19" t="n"/>
      <c r="F22" s="18" t="n"/>
      <c r="G22" s="20" t="n"/>
      <c r="H22" s="20" t="n"/>
      <c r="I22" s="20" t="n"/>
      <c r="J22" s="20" t="n"/>
      <c r="K22" s="21">
        <f>IF(COUNTA(A22:J22)=0,"",IF(COUNTBLANK(A22:J22)&gt;0,"Unvollständig",IF(G22=H22+I22+J22,"Stimmig","Prüfen")))</f>
        <v/>
      </c>
      <c r="L22" s="35">
        <f>IF(OR(G22="",H22=""),"",IFERROR(H22/G22,""))</f>
        <v/>
      </c>
      <c r="M22" s="35">
        <f>IF(C22="","",IFERROR(VLOOKUP(C22,'Parameter'!$A$6:$C$9,3,FALSE),""))</f>
        <v/>
      </c>
      <c r="N22" s="35">
        <f>IF(OR(L22="",M22=""),"",L22-M22)</f>
        <v/>
      </c>
      <c r="O22" s="21">
        <f>IF(COUNTA(A22:J22)=0,"",IF(K22="Unvollständig","Unvollständig",IF(K22="Prüfen","Mengen prüfen",IF(G22=0,"Keine Basis",IF(OR(L22="",M22=""),"Unvollständig",IF(L22&gt;=M22,"Ziel erreicht","Unter Ziel"))))))</f>
        <v/>
      </c>
      <c r="P22" s="23" t="n"/>
    </row>
    <row r="23">
      <c r="A23" s="31" t="n"/>
      <c r="B23" s="18" t="n"/>
      <c r="C23" s="18" t="n"/>
      <c r="D23" s="18" t="n"/>
      <c r="E23" s="19" t="n"/>
      <c r="F23" s="18" t="n"/>
      <c r="G23" s="20" t="n"/>
      <c r="H23" s="20" t="n"/>
      <c r="I23" s="20" t="n"/>
      <c r="J23" s="20" t="n"/>
      <c r="K23" s="24">
        <f>IF(COUNTA(A23:J23)=0,"",IF(COUNTBLANK(A23:J23)&gt;0,"Unvollständig",IF(G23=H23+I23+J23,"Stimmig","Prüfen")))</f>
        <v/>
      </c>
      <c r="L23" s="36">
        <f>IF(OR(G23="",H23=""),"",IFERROR(H23/G23,""))</f>
        <v/>
      </c>
      <c r="M23" s="36">
        <f>IF(C23="","",IFERROR(VLOOKUP(C23,'Parameter'!$A$6:$C$9,3,FALSE),""))</f>
        <v/>
      </c>
      <c r="N23" s="36">
        <f>IF(OR(L23="",M23=""),"",L23-M23)</f>
        <v/>
      </c>
      <c r="O23" s="24">
        <f>IF(COUNTA(A23:J23)=0,"",IF(K23="Unvollständig","Unvollständig",IF(K23="Prüfen","Mengen prüfen",IF(G23=0,"Keine Basis",IF(OR(L23="",M23=""),"Unvollständig",IF(L23&gt;=M23,"Ziel erreicht","Unter Ziel"))))))</f>
        <v/>
      </c>
      <c r="P23" s="23" t="n"/>
    </row>
    <row r="24">
      <c r="A24" s="31" t="n"/>
      <c r="B24" s="18" t="n"/>
      <c r="C24" s="18" t="n"/>
      <c r="D24" s="18" t="n"/>
      <c r="E24" s="19" t="n"/>
      <c r="F24" s="18" t="n"/>
      <c r="G24" s="20" t="n"/>
      <c r="H24" s="20" t="n"/>
      <c r="I24" s="20" t="n"/>
      <c r="J24" s="20" t="n"/>
      <c r="K24" s="21">
        <f>IF(COUNTA(A24:J24)=0,"",IF(COUNTBLANK(A24:J24)&gt;0,"Unvollständig",IF(G24=H24+I24+J24,"Stimmig","Prüfen")))</f>
        <v/>
      </c>
      <c r="L24" s="35">
        <f>IF(OR(G24="",H24=""),"",IFERROR(H24/G24,""))</f>
        <v/>
      </c>
      <c r="M24" s="35">
        <f>IF(C24="","",IFERROR(VLOOKUP(C24,'Parameter'!$A$6:$C$9,3,FALSE),""))</f>
        <v/>
      </c>
      <c r="N24" s="35">
        <f>IF(OR(L24="",M24=""),"",L24-M24)</f>
        <v/>
      </c>
      <c r="O24" s="21">
        <f>IF(COUNTA(A24:J24)=0,"",IF(K24="Unvollständig","Unvollständig",IF(K24="Prüfen","Mengen prüfen",IF(G24=0,"Keine Basis",IF(OR(L24="",M24=""),"Unvollständig",IF(L24&gt;=M24,"Ziel erreicht","Unter Ziel"))))))</f>
        <v/>
      </c>
      <c r="P24" s="23" t="n"/>
    </row>
    <row r="25">
      <c r="A25" s="31" t="n"/>
      <c r="B25" s="18" t="n"/>
      <c r="C25" s="18" t="n"/>
      <c r="D25" s="18" t="n"/>
      <c r="E25" s="19" t="n"/>
      <c r="F25" s="18" t="n"/>
      <c r="G25" s="20" t="n"/>
      <c r="H25" s="20" t="n"/>
      <c r="I25" s="20" t="n"/>
      <c r="J25" s="20" t="n"/>
      <c r="K25" s="24">
        <f>IF(COUNTA(A25:J25)=0,"",IF(COUNTBLANK(A25:J25)&gt;0,"Unvollständig",IF(G25=H25+I25+J25,"Stimmig","Prüfen")))</f>
        <v/>
      </c>
      <c r="L25" s="36">
        <f>IF(OR(G25="",H25=""),"",IFERROR(H25/G25,""))</f>
        <v/>
      </c>
      <c r="M25" s="36">
        <f>IF(C25="","",IFERROR(VLOOKUP(C25,'Parameter'!$A$6:$C$9,3,FALSE),""))</f>
        <v/>
      </c>
      <c r="N25" s="36">
        <f>IF(OR(L25="",M25=""),"",L25-M25)</f>
        <v/>
      </c>
      <c r="O25" s="24">
        <f>IF(COUNTA(A25:J25)=0,"",IF(K25="Unvollständig","Unvollständig",IF(K25="Prüfen","Mengen prüfen",IF(G25=0,"Keine Basis",IF(OR(L25="",M25=""),"Unvollständig",IF(L25&gt;=M25,"Ziel erreicht","Unter Ziel"))))))</f>
        <v/>
      </c>
      <c r="P25" s="23" t="n"/>
    </row>
    <row r="26">
      <c r="A26" s="31" t="n"/>
      <c r="B26" s="18" t="n"/>
      <c r="C26" s="18" t="n"/>
      <c r="D26" s="18" t="n"/>
      <c r="E26" s="19" t="n"/>
      <c r="F26" s="18" t="n"/>
      <c r="G26" s="20" t="n"/>
      <c r="H26" s="20" t="n"/>
      <c r="I26" s="20" t="n"/>
      <c r="J26" s="20" t="n"/>
      <c r="K26" s="21">
        <f>IF(COUNTA(A26:J26)=0,"",IF(COUNTBLANK(A26:J26)&gt;0,"Unvollständig",IF(G26=H26+I26+J26,"Stimmig","Prüfen")))</f>
        <v/>
      </c>
      <c r="L26" s="35">
        <f>IF(OR(G26="",H26=""),"",IFERROR(H26/G26,""))</f>
        <v/>
      </c>
      <c r="M26" s="35">
        <f>IF(C26="","",IFERROR(VLOOKUP(C26,'Parameter'!$A$6:$C$9,3,FALSE),""))</f>
        <v/>
      </c>
      <c r="N26" s="35">
        <f>IF(OR(L26="",M26=""),"",L26-M26)</f>
        <v/>
      </c>
      <c r="O26" s="21">
        <f>IF(COUNTA(A26:J26)=0,"",IF(K26="Unvollständig","Unvollständig",IF(K26="Prüfen","Mengen prüfen",IF(G26=0,"Keine Basis",IF(OR(L26="",M26=""),"Unvollständig",IF(L26&gt;=M26,"Ziel erreicht","Unter Ziel"))))))</f>
        <v/>
      </c>
      <c r="P26" s="23" t="n"/>
    </row>
    <row r="27">
      <c r="A27" s="31" t="n"/>
      <c r="B27" s="18" t="n"/>
      <c r="C27" s="18" t="n"/>
      <c r="D27" s="18" t="n"/>
      <c r="E27" s="19" t="n"/>
      <c r="F27" s="18" t="n"/>
      <c r="G27" s="20" t="n"/>
      <c r="H27" s="20" t="n"/>
      <c r="I27" s="20" t="n"/>
      <c r="J27" s="20" t="n"/>
      <c r="K27" s="24">
        <f>IF(COUNTA(A27:J27)=0,"",IF(COUNTBLANK(A27:J27)&gt;0,"Unvollständig",IF(G27=H27+I27+J27,"Stimmig","Prüfen")))</f>
        <v/>
      </c>
      <c r="L27" s="36">
        <f>IF(OR(G27="",H27=""),"",IFERROR(H27/G27,""))</f>
        <v/>
      </c>
      <c r="M27" s="36">
        <f>IF(C27="","",IFERROR(VLOOKUP(C27,'Parameter'!$A$6:$C$9,3,FALSE),""))</f>
        <v/>
      </c>
      <c r="N27" s="36">
        <f>IF(OR(L27="",M27=""),"",L27-M27)</f>
        <v/>
      </c>
      <c r="O27" s="24">
        <f>IF(COUNTA(A27:J27)=0,"",IF(K27="Unvollständig","Unvollständig",IF(K27="Prüfen","Mengen prüfen",IF(G27=0,"Keine Basis",IF(OR(L27="",M27=""),"Unvollständig",IF(L27&gt;=M27,"Ziel erreicht","Unter Ziel"))))))</f>
        <v/>
      </c>
      <c r="P27" s="23" t="n"/>
    </row>
    <row r="28">
      <c r="A28" s="31" t="n"/>
      <c r="B28" s="18" t="n"/>
      <c r="C28" s="18" t="n"/>
      <c r="D28" s="18" t="n"/>
      <c r="E28" s="19" t="n"/>
      <c r="F28" s="18" t="n"/>
      <c r="G28" s="20" t="n"/>
      <c r="H28" s="20" t="n"/>
      <c r="I28" s="20" t="n"/>
      <c r="J28" s="20" t="n"/>
      <c r="K28" s="21">
        <f>IF(COUNTA(A28:J28)=0,"",IF(COUNTBLANK(A28:J28)&gt;0,"Unvollständig",IF(G28=H28+I28+J28,"Stimmig","Prüfen")))</f>
        <v/>
      </c>
      <c r="L28" s="35">
        <f>IF(OR(G28="",H28=""),"",IFERROR(H28/G28,""))</f>
        <v/>
      </c>
      <c r="M28" s="35">
        <f>IF(C28="","",IFERROR(VLOOKUP(C28,'Parameter'!$A$6:$C$9,3,FALSE),""))</f>
        <v/>
      </c>
      <c r="N28" s="35">
        <f>IF(OR(L28="",M28=""),"",L28-M28)</f>
        <v/>
      </c>
      <c r="O28" s="21">
        <f>IF(COUNTA(A28:J28)=0,"",IF(K28="Unvollständig","Unvollständig",IF(K28="Prüfen","Mengen prüfen",IF(G28=0,"Keine Basis",IF(OR(L28="",M28=""),"Unvollständig",IF(L28&gt;=M28,"Ziel erreicht","Unter Ziel"))))))</f>
        <v/>
      </c>
      <c r="P28" s="23" t="n"/>
    </row>
    <row r="29">
      <c r="A29" s="31" t="n"/>
      <c r="B29" s="18" t="n"/>
      <c r="C29" s="18" t="n"/>
      <c r="D29" s="18" t="n"/>
      <c r="E29" s="19" t="n"/>
      <c r="F29" s="18" t="n"/>
      <c r="G29" s="20" t="n"/>
      <c r="H29" s="20" t="n"/>
      <c r="I29" s="20" t="n"/>
      <c r="J29" s="20" t="n"/>
      <c r="K29" s="24">
        <f>IF(COUNTA(A29:J29)=0,"",IF(COUNTBLANK(A29:J29)&gt;0,"Unvollständig",IF(G29=H29+I29+J29,"Stimmig","Prüfen")))</f>
        <v/>
      </c>
      <c r="L29" s="36">
        <f>IF(OR(G29="",H29=""),"",IFERROR(H29/G29,""))</f>
        <v/>
      </c>
      <c r="M29" s="36">
        <f>IF(C29="","",IFERROR(VLOOKUP(C29,'Parameter'!$A$6:$C$9,3,FALSE),""))</f>
        <v/>
      </c>
      <c r="N29" s="36">
        <f>IF(OR(L29="",M29=""),"",L29-M29)</f>
        <v/>
      </c>
      <c r="O29" s="24">
        <f>IF(COUNTA(A29:J29)=0,"",IF(K29="Unvollständig","Unvollständig",IF(K29="Prüfen","Mengen prüfen",IF(G29=0,"Keine Basis",IF(OR(L29="",M29=""),"Unvollständig",IF(L29&gt;=M29,"Ziel erreicht","Unter Ziel"))))))</f>
        <v/>
      </c>
      <c r="P29" s="23" t="n"/>
    </row>
    <row r="30">
      <c r="A30" s="31" t="n"/>
      <c r="B30" s="18" t="n"/>
      <c r="C30" s="18" t="n"/>
      <c r="D30" s="18" t="n"/>
      <c r="E30" s="19" t="n"/>
      <c r="F30" s="18" t="n"/>
      <c r="G30" s="20" t="n"/>
      <c r="H30" s="20" t="n"/>
      <c r="I30" s="20" t="n"/>
      <c r="J30" s="20" t="n"/>
      <c r="K30" s="21">
        <f>IF(COUNTA(A30:J30)=0,"",IF(COUNTBLANK(A30:J30)&gt;0,"Unvollständig",IF(G30=H30+I30+J30,"Stimmig","Prüfen")))</f>
        <v/>
      </c>
      <c r="L30" s="35">
        <f>IF(OR(G30="",H30=""),"",IFERROR(H30/G30,""))</f>
        <v/>
      </c>
      <c r="M30" s="35">
        <f>IF(C30="","",IFERROR(VLOOKUP(C30,'Parameter'!$A$6:$C$9,3,FALSE),""))</f>
        <v/>
      </c>
      <c r="N30" s="35">
        <f>IF(OR(L30="",M30=""),"",L30-M30)</f>
        <v/>
      </c>
      <c r="O30" s="21">
        <f>IF(COUNTA(A30:J30)=0,"",IF(K30="Unvollständig","Unvollständig",IF(K30="Prüfen","Mengen prüfen",IF(G30=0,"Keine Basis",IF(OR(L30="",M30=""),"Unvollständig",IF(L30&gt;=M30,"Ziel erreicht","Unter Ziel"))))))</f>
        <v/>
      </c>
      <c r="P30" s="23" t="n"/>
    </row>
    <row r="31">
      <c r="A31" s="31" t="n"/>
      <c r="B31" s="18" t="n"/>
      <c r="C31" s="18" t="n"/>
      <c r="D31" s="18" t="n"/>
      <c r="E31" s="19" t="n"/>
      <c r="F31" s="18" t="n"/>
      <c r="G31" s="20" t="n"/>
      <c r="H31" s="20" t="n"/>
      <c r="I31" s="20" t="n"/>
      <c r="J31" s="20" t="n"/>
      <c r="K31" s="24">
        <f>IF(COUNTA(A31:J31)=0,"",IF(COUNTBLANK(A31:J31)&gt;0,"Unvollständig",IF(G31=H31+I31+J31,"Stimmig","Prüfen")))</f>
        <v/>
      </c>
      <c r="L31" s="36">
        <f>IF(OR(G31="",H31=""),"",IFERROR(H31/G31,""))</f>
        <v/>
      </c>
      <c r="M31" s="36">
        <f>IF(C31="","",IFERROR(VLOOKUP(C31,'Parameter'!$A$6:$C$9,3,FALSE),""))</f>
        <v/>
      </c>
      <c r="N31" s="36">
        <f>IF(OR(L31="",M31=""),"",L31-M31)</f>
        <v/>
      </c>
      <c r="O31" s="24">
        <f>IF(COUNTA(A31:J31)=0,"",IF(K31="Unvollständig","Unvollständig",IF(K31="Prüfen","Mengen prüfen",IF(G31=0,"Keine Basis",IF(OR(L31="",M31=""),"Unvollständig",IF(L31&gt;=M31,"Ziel erreicht","Unter Ziel"))))))</f>
        <v/>
      </c>
      <c r="P31" s="23" t="n"/>
    </row>
    <row r="32">
      <c r="A32" s="31" t="n"/>
      <c r="B32" s="18" t="n"/>
      <c r="C32" s="18" t="n"/>
      <c r="D32" s="18" t="n"/>
      <c r="E32" s="19" t="n"/>
      <c r="F32" s="18" t="n"/>
      <c r="G32" s="20" t="n"/>
      <c r="H32" s="20" t="n"/>
      <c r="I32" s="20" t="n"/>
      <c r="J32" s="20" t="n"/>
      <c r="K32" s="21">
        <f>IF(COUNTA(A32:J32)=0,"",IF(COUNTBLANK(A32:J32)&gt;0,"Unvollständig",IF(G32=H32+I32+J32,"Stimmig","Prüfen")))</f>
        <v/>
      </c>
      <c r="L32" s="35">
        <f>IF(OR(G32="",H32=""),"",IFERROR(H32/G32,""))</f>
        <v/>
      </c>
      <c r="M32" s="35">
        <f>IF(C32="","",IFERROR(VLOOKUP(C32,'Parameter'!$A$6:$C$9,3,FALSE),""))</f>
        <v/>
      </c>
      <c r="N32" s="35">
        <f>IF(OR(L32="",M32=""),"",L32-M32)</f>
        <v/>
      </c>
      <c r="O32" s="21">
        <f>IF(COUNTA(A32:J32)=0,"",IF(K32="Unvollständig","Unvollständig",IF(K32="Prüfen","Mengen prüfen",IF(G32=0,"Keine Basis",IF(OR(L32="",M32=""),"Unvollständig",IF(L32&gt;=M32,"Ziel erreicht","Unter Ziel"))))))</f>
        <v/>
      </c>
      <c r="P32" s="23" t="n"/>
    </row>
    <row r="33">
      <c r="A33" s="31" t="n"/>
      <c r="B33" s="18" t="n"/>
      <c r="C33" s="18" t="n"/>
      <c r="D33" s="18" t="n"/>
      <c r="E33" s="19" t="n"/>
      <c r="F33" s="18" t="n"/>
      <c r="G33" s="20" t="n"/>
      <c r="H33" s="20" t="n"/>
      <c r="I33" s="20" t="n"/>
      <c r="J33" s="20" t="n"/>
      <c r="K33" s="24">
        <f>IF(COUNTA(A33:J33)=0,"",IF(COUNTBLANK(A33:J33)&gt;0,"Unvollständig",IF(G33=H33+I33+J33,"Stimmig","Prüfen")))</f>
        <v/>
      </c>
      <c r="L33" s="36">
        <f>IF(OR(G33="",H33=""),"",IFERROR(H33/G33,""))</f>
        <v/>
      </c>
      <c r="M33" s="36">
        <f>IF(C33="","",IFERROR(VLOOKUP(C33,'Parameter'!$A$6:$C$9,3,FALSE),""))</f>
        <v/>
      </c>
      <c r="N33" s="36">
        <f>IF(OR(L33="",M33=""),"",L33-M33)</f>
        <v/>
      </c>
      <c r="O33" s="24">
        <f>IF(COUNTA(A33:J33)=0,"",IF(K33="Unvollständig","Unvollständig",IF(K33="Prüfen","Mengen prüfen",IF(G33=0,"Keine Basis",IF(OR(L33="",M33=""),"Unvollständig",IF(L33&gt;=M33,"Ziel erreicht","Unter Ziel"))))))</f>
        <v/>
      </c>
      <c r="P33" s="23" t="n"/>
    </row>
    <row r="34">
      <c r="A34" s="31" t="n"/>
      <c r="B34" s="18" t="n"/>
      <c r="C34" s="18" t="n"/>
      <c r="D34" s="18" t="n"/>
      <c r="E34" s="19" t="n"/>
      <c r="F34" s="18" t="n"/>
      <c r="G34" s="20" t="n"/>
      <c r="H34" s="20" t="n"/>
      <c r="I34" s="20" t="n"/>
      <c r="J34" s="20" t="n"/>
      <c r="K34" s="21">
        <f>IF(COUNTA(A34:J34)=0,"",IF(COUNTBLANK(A34:J34)&gt;0,"Unvollständig",IF(G34=H34+I34+J34,"Stimmig","Prüfen")))</f>
        <v/>
      </c>
      <c r="L34" s="35">
        <f>IF(OR(G34="",H34=""),"",IFERROR(H34/G34,""))</f>
        <v/>
      </c>
      <c r="M34" s="35">
        <f>IF(C34="","",IFERROR(VLOOKUP(C34,'Parameter'!$A$6:$C$9,3,FALSE),""))</f>
        <v/>
      </c>
      <c r="N34" s="35">
        <f>IF(OR(L34="",M34=""),"",L34-M34)</f>
        <v/>
      </c>
      <c r="O34" s="21">
        <f>IF(COUNTA(A34:J34)=0,"",IF(K34="Unvollständig","Unvollständig",IF(K34="Prüfen","Mengen prüfen",IF(G34=0,"Keine Basis",IF(OR(L34="",M34=""),"Unvollständig",IF(L34&gt;=M34,"Ziel erreicht","Unter Ziel"))))))</f>
        <v/>
      </c>
      <c r="P34" s="23" t="n"/>
    </row>
    <row r="35">
      <c r="A35" s="31" t="n"/>
      <c r="B35" s="18" t="n"/>
      <c r="C35" s="18" t="n"/>
      <c r="D35" s="18" t="n"/>
      <c r="E35" s="19" t="n"/>
      <c r="F35" s="18" t="n"/>
      <c r="G35" s="20" t="n"/>
      <c r="H35" s="20" t="n"/>
      <c r="I35" s="20" t="n"/>
      <c r="J35" s="20" t="n"/>
      <c r="K35" s="24">
        <f>IF(COUNTA(A35:J35)=0,"",IF(COUNTBLANK(A35:J35)&gt;0,"Unvollständig",IF(G35=H35+I35+J35,"Stimmig","Prüfen")))</f>
        <v/>
      </c>
      <c r="L35" s="36">
        <f>IF(OR(G35="",H35=""),"",IFERROR(H35/G35,""))</f>
        <v/>
      </c>
      <c r="M35" s="36">
        <f>IF(C35="","",IFERROR(VLOOKUP(C35,'Parameter'!$A$6:$C$9,3,FALSE),""))</f>
        <v/>
      </c>
      <c r="N35" s="36">
        <f>IF(OR(L35="",M35=""),"",L35-M35)</f>
        <v/>
      </c>
      <c r="O35" s="24">
        <f>IF(COUNTA(A35:J35)=0,"",IF(K35="Unvollständig","Unvollständig",IF(K35="Prüfen","Mengen prüfen",IF(G35=0,"Keine Basis",IF(OR(L35="",M35=""),"Unvollständig",IF(L35&gt;=M35,"Ziel erreicht","Unter Ziel"))))))</f>
        <v/>
      </c>
      <c r="P35" s="23" t="n"/>
    </row>
    <row r="36">
      <c r="A36" s="31" t="n"/>
      <c r="B36" s="18" t="n"/>
      <c r="C36" s="18" t="n"/>
      <c r="D36" s="18" t="n"/>
      <c r="E36" s="19" t="n"/>
      <c r="F36" s="18" t="n"/>
      <c r="G36" s="20" t="n"/>
      <c r="H36" s="20" t="n"/>
      <c r="I36" s="20" t="n"/>
      <c r="J36" s="20" t="n"/>
      <c r="K36" s="21">
        <f>IF(COUNTA(A36:J36)=0,"",IF(COUNTBLANK(A36:J36)&gt;0,"Unvollständig",IF(G36=H36+I36+J36,"Stimmig","Prüfen")))</f>
        <v/>
      </c>
      <c r="L36" s="35">
        <f>IF(OR(G36="",H36=""),"",IFERROR(H36/G36,""))</f>
        <v/>
      </c>
      <c r="M36" s="35">
        <f>IF(C36="","",IFERROR(VLOOKUP(C36,'Parameter'!$A$6:$C$9,3,FALSE),""))</f>
        <v/>
      </c>
      <c r="N36" s="35">
        <f>IF(OR(L36="",M36=""),"",L36-M36)</f>
        <v/>
      </c>
      <c r="O36" s="21">
        <f>IF(COUNTA(A36:J36)=0,"",IF(K36="Unvollständig","Unvollständig",IF(K36="Prüfen","Mengen prüfen",IF(G36=0,"Keine Basis",IF(OR(L36="",M36=""),"Unvollständig",IF(L36&gt;=M36,"Ziel erreicht","Unter Ziel"))))))</f>
        <v/>
      </c>
      <c r="P36" s="23" t="n"/>
    </row>
    <row r="37">
      <c r="A37" s="31" t="n"/>
      <c r="B37" s="18" t="n"/>
      <c r="C37" s="18" t="n"/>
      <c r="D37" s="18" t="n"/>
      <c r="E37" s="19" t="n"/>
      <c r="F37" s="18" t="n"/>
      <c r="G37" s="20" t="n"/>
      <c r="H37" s="20" t="n"/>
      <c r="I37" s="20" t="n"/>
      <c r="J37" s="20" t="n"/>
      <c r="K37" s="24">
        <f>IF(COUNTA(A37:J37)=0,"",IF(COUNTBLANK(A37:J37)&gt;0,"Unvollständig",IF(G37=H37+I37+J37,"Stimmig","Prüfen")))</f>
        <v/>
      </c>
      <c r="L37" s="36">
        <f>IF(OR(G37="",H37=""),"",IFERROR(H37/G37,""))</f>
        <v/>
      </c>
      <c r="M37" s="36">
        <f>IF(C37="","",IFERROR(VLOOKUP(C37,'Parameter'!$A$6:$C$9,3,FALSE),""))</f>
        <v/>
      </c>
      <c r="N37" s="36">
        <f>IF(OR(L37="",M37=""),"",L37-M37)</f>
        <v/>
      </c>
      <c r="O37" s="24">
        <f>IF(COUNTA(A37:J37)=0,"",IF(K37="Unvollständig","Unvollständig",IF(K37="Prüfen","Mengen prüfen",IF(G37=0,"Keine Basis",IF(OR(L37="",M37=""),"Unvollständig",IF(L37&gt;=M37,"Ziel erreicht","Unter Ziel"))))))</f>
        <v/>
      </c>
      <c r="P37" s="23" t="n"/>
    </row>
    <row r="38">
      <c r="A38" s="31" t="n"/>
      <c r="B38" s="18" t="n"/>
      <c r="C38" s="18" t="n"/>
      <c r="D38" s="18" t="n"/>
      <c r="E38" s="19" t="n"/>
      <c r="F38" s="18" t="n"/>
      <c r="G38" s="20" t="n"/>
      <c r="H38" s="20" t="n"/>
      <c r="I38" s="20" t="n"/>
      <c r="J38" s="20" t="n"/>
      <c r="K38" s="21">
        <f>IF(COUNTA(A38:J38)=0,"",IF(COUNTBLANK(A38:J38)&gt;0,"Unvollständig",IF(G38=H38+I38+J38,"Stimmig","Prüfen")))</f>
        <v/>
      </c>
      <c r="L38" s="35">
        <f>IF(OR(G38="",H38=""),"",IFERROR(H38/G38,""))</f>
        <v/>
      </c>
      <c r="M38" s="35">
        <f>IF(C38="","",IFERROR(VLOOKUP(C38,'Parameter'!$A$6:$C$9,3,FALSE),""))</f>
        <v/>
      </c>
      <c r="N38" s="35">
        <f>IF(OR(L38="",M38=""),"",L38-M38)</f>
        <v/>
      </c>
      <c r="O38" s="21">
        <f>IF(COUNTA(A38:J38)=0,"",IF(K38="Unvollständig","Unvollständig",IF(K38="Prüfen","Mengen prüfen",IF(G38=0,"Keine Basis",IF(OR(L38="",M38=""),"Unvollständig",IF(L38&gt;=M38,"Ziel erreicht","Unter Ziel"))))))</f>
        <v/>
      </c>
      <c r="P38" s="23" t="n"/>
    </row>
    <row r="39">
      <c r="A39" s="31" t="n"/>
      <c r="B39" s="18" t="n"/>
      <c r="C39" s="18" t="n"/>
      <c r="D39" s="18" t="n"/>
      <c r="E39" s="19" t="n"/>
      <c r="F39" s="18" t="n"/>
      <c r="G39" s="20" t="n"/>
      <c r="H39" s="20" t="n"/>
      <c r="I39" s="20" t="n"/>
      <c r="J39" s="20" t="n"/>
      <c r="K39" s="24">
        <f>IF(COUNTA(A39:J39)=0,"",IF(COUNTBLANK(A39:J39)&gt;0,"Unvollständig",IF(G39=H39+I39+J39,"Stimmig","Prüfen")))</f>
        <v/>
      </c>
      <c r="L39" s="36">
        <f>IF(OR(G39="",H39=""),"",IFERROR(H39/G39,""))</f>
        <v/>
      </c>
      <c r="M39" s="36">
        <f>IF(C39="","",IFERROR(VLOOKUP(C39,'Parameter'!$A$6:$C$9,3,FALSE),""))</f>
        <v/>
      </c>
      <c r="N39" s="36">
        <f>IF(OR(L39="",M39=""),"",L39-M39)</f>
        <v/>
      </c>
      <c r="O39" s="24">
        <f>IF(COUNTA(A39:J39)=0,"",IF(K39="Unvollständig","Unvollständig",IF(K39="Prüfen","Mengen prüfen",IF(G39=0,"Keine Basis",IF(OR(L39="",M39=""),"Unvollständig",IF(L39&gt;=M39,"Ziel erreicht","Unter Ziel"))))))</f>
        <v/>
      </c>
      <c r="P39" s="23" t="n"/>
    </row>
    <row r="40">
      <c r="A40" s="31" t="n"/>
      <c r="B40" s="18" t="n"/>
      <c r="C40" s="18" t="n"/>
      <c r="D40" s="18" t="n"/>
      <c r="E40" s="19" t="n"/>
      <c r="F40" s="18" t="n"/>
      <c r="G40" s="20" t="n"/>
      <c r="H40" s="20" t="n"/>
      <c r="I40" s="20" t="n"/>
      <c r="J40" s="20" t="n"/>
      <c r="K40" s="21">
        <f>IF(COUNTA(A40:J40)=0,"",IF(COUNTBLANK(A40:J40)&gt;0,"Unvollständig",IF(G40=H40+I40+J40,"Stimmig","Prüfen")))</f>
        <v/>
      </c>
      <c r="L40" s="35">
        <f>IF(OR(G40="",H40=""),"",IFERROR(H40/G40,""))</f>
        <v/>
      </c>
      <c r="M40" s="35">
        <f>IF(C40="","",IFERROR(VLOOKUP(C40,'Parameter'!$A$6:$C$9,3,FALSE),""))</f>
        <v/>
      </c>
      <c r="N40" s="35">
        <f>IF(OR(L40="",M40=""),"",L40-M40)</f>
        <v/>
      </c>
      <c r="O40" s="21">
        <f>IF(COUNTA(A40:J40)=0,"",IF(K40="Unvollständig","Unvollständig",IF(K40="Prüfen","Mengen prüfen",IF(G40=0,"Keine Basis",IF(OR(L40="",M40=""),"Unvollständig",IF(L40&gt;=M40,"Ziel erreicht","Unter Ziel"))))))</f>
        <v/>
      </c>
      <c r="P40" s="23" t="n"/>
    </row>
    <row r="41">
      <c r="A41" s="31" t="n"/>
      <c r="B41" s="18" t="n"/>
      <c r="C41" s="18" t="n"/>
      <c r="D41" s="18" t="n"/>
      <c r="E41" s="19" t="n"/>
      <c r="F41" s="18" t="n"/>
      <c r="G41" s="20" t="n"/>
      <c r="H41" s="20" t="n"/>
      <c r="I41" s="20" t="n"/>
      <c r="J41" s="20" t="n"/>
      <c r="K41" s="24">
        <f>IF(COUNTA(A41:J41)=0,"",IF(COUNTBLANK(A41:J41)&gt;0,"Unvollständig",IF(G41=H41+I41+J41,"Stimmig","Prüfen")))</f>
        <v/>
      </c>
      <c r="L41" s="36">
        <f>IF(OR(G41="",H41=""),"",IFERROR(H41/G41,""))</f>
        <v/>
      </c>
      <c r="M41" s="36">
        <f>IF(C41="","",IFERROR(VLOOKUP(C41,'Parameter'!$A$6:$C$9,3,FALSE),""))</f>
        <v/>
      </c>
      <c r="N41" s="36">
        <f>IF(OR(L41="",M41=""),"",L41-M41)</f>
        <v/>
      </c>
      <c r="O41" s="24">
        <f>IF(COUNTA(A41:J41)=0,"",IF(K41="Unvollständig","Unvollständig",IF(K41="Prüfen","Mengen prüfen",IF(G41=0,"Keine Basis",IF(OR(L41="",M41=""),"Unvollständig",IF(L41&gt;=M41,"Ziel erreicht","Unter Ziel"))))))</f>
        <v/>
      </c>
      <c r="P41" s="23" t="n"/>
    </row>
    <row r="42">
      <c r="A42" s="31" t="n"/>
      <c r="B42" s="18" t="n"/>
      <c r="C42" s="18" t="n"/>
      <c r="D42" s="18" t="n"/>
      <c r="E42" s="19" t="n"/>
      <c r="F42" s="18" t="n"/>
      <c r="G42" s="20" t="n"/>
      <c r="H42" s="20" t="n"/>
      <c r="I42" s="20" t="n"/>
      <c r="J42" s="20" t="n"/>
      <c r="K42" s="21">
        <f>IF(COUNTA(A42:J42)=0,"",IF(COUNTBLANK(A42:J42)&gt;0,"Unvollständig",IF(G42=H42+I42+J42,"Stimmig","Prüfen")))</f>
        <v/>
      </c>
      <c r="L42" s="35">
        <f>IF(OR(G42="",H42=""),"",IFERROR(H42/G42,""))</f>
        <v/>
      </c>
      <c r="M42" s="35">
        <f>IF(C42="","",IFERROR(VLOOKUP(C42,'Parameter'!$A$6:$C$9,3,FALSE),""))</f>
        <v/>
      </c>
      <c r="N42" s="35">
        <f>IF(OR(L42="",M42=""),"",L42-M42)</f>
        <v/>
      </c>
      <c r="O42" s="21">
        <f>IF(COUNTA(A42:J42)=0,"",IF(K42="Unvollständig","Unvollständig",IF(K42="Prüfen","Mengen prüfen",IF(G42=0,"Keine Basis",IF(OR(L42="",M42=""),"Unvollständig",IF(L42&gt;=M42,"Ziel erreicht","Unter Ziel"))))))</f>
        <v/>
      </c>
      <c r="P42" s="23" t="n"/>
    </row>
    <row r="43">
      <c r="A43" s="31" t="n"/>
      <c r="B43" s="18" t="n"/>
      <c r="C43" s="18" t="n"/>
      <c r="D43" s="18" t="n"/>
      <c r="E43" s="19" t="n"/>
      <c r="F43" s="18" t="n"/>
      <c r="G43" s="20" t="n"/>
      <c r="H43" s="20" t="n"/>
      <c r="I43" s="20" t="n"/>
      <c r="J43" s="20" t="n"/>
      <c r="K43" s="24">
        <f>IF(COUNTA(A43:J43)=0,"",IF(COUNTBLANK(A43:J43)&gt;0,"Unvollständig",IF(G43=H43+I43+J43,"Stimmig","Prüfen")))</f>
        <v/>
      </c>
      <c r="L43" s="36">
        <f>IF(OR(G43="",H43=""),"",IFERROR(H43/G43,""))</f>
        <v/>
      </c>
      <c r="M43" s="36">
        <f>IF(C43="","",IFERROR(VLOOKUP(C43,'Parameter'!$A$6:$C$9,3,FALSE),""))</f>
        <v/>
      </c>
      <c r="N43" s="36">
        <f>IF(OR(L43="",M43=""),"",L43-M43)</f>
        <v/>
      </c>
      <c r="O43" s="24">
        <f>IF(COUNTA(A43:J43)=0,"",IF(K43="Unvollständig","Unvollständig",IF(K43="Prüfen","Mengen prüfen",IF(G43=0,"Keine Basis",IF(OR(L43="",M43=""),"Unvollständig",IF(L43&gt;=M43,"Ziel erreicht","Unter Ziel"))))))</f>
        <v/>
      </c>
      <c r="P43" s="23" t="n"/>
    </row>
    <row r="44">
      <c r="A44" s="31" t="n"/>
      <c r="B44" s="18" t="n"/>
      <c r="C44" s="18" t="n"/>
      <c r="D44" s="18" t="n"/>
      <c r="E44" s="19" t="n"/>
      <c r="F44" s="18" t="n"/>
      <c r="G44" s="20" t="n"/>
      <c r="H44" s="20" t="n"/>
      <c r="I44" s="20" t="n"/>
      <c r="J44" s="20" t="n"/>
      <c r="K44" s="21">
        <f>IF(COUNTA(A44:J44)=0,"",IF(COUNTBLANK(A44:J44)&gt;0,"Unvollständig",IF(G44=H44+I44+J44,"Stimmig","Prüfen")))</f>
        <v/>
      </c>
      <c r="L44" s="35">
        <f>IF(OR(G44="",H44=""),"",IFERROR(H44/G44,""))</f>
        <v/>
      </c>
      <c r="M44" s="35">
        <f>IF(C44="","",IFERROR(VLOOKUP(C44,'Parameter'!$A$6:$C$9,3,FALSE),""))</f>
        <v/>
      </c>
      <c r="N44" s="35">
        <f>IF(OR(L44="",M44=""),"",L44-M44)</f>
        <v/>
      </c>
      <c r="O44" s="21">
        <f>IF(COUNTA(A44:J44)=0,"",IF(K44="Unvollständig","Unvollständig",IF(K44="Prüfen","Mengen prüfen",IF(G44=0,"Keine Basis",IF(OR(L44="",M44=""),"Unvollständig",IF(L44&gt;=M44,"Ziel erreicht","Unter Ziel"))))))</f>
        <v/>
      </c>
      <c r="P44" s="23" t="n"/>
    </row>
    <row r="45">
      <c r="A45" s="31" t="n"/>
      <c r="B45" s="18" t="n"/>
      <c r="C45" s="18" t="n"/>
      <c r="D45" s="18" t="n"/>
      <c r="E45" s="19" t="n"/>
      <c r="F45" s="18" t="n"/>
      <c r="G45" s="20" t="n"/>
      <c r="H45" s="20" t="n"/>
      <c r="I45" s="20" t="n"/>
      <c r="J45" s="20" t="n"/>
      <c r="K45" s="24">
        <f>IF(COUNTA(A45:J45)=0,"",IF(COUNTBLANK(A45:J45)&gt;0,"Unvollständig",IF(G45=H45+I45+J45,"Stimmig","Prüfen")))</f>
        <v/>
      </c>
      <c r="L45" s="36">
        <f>IF(OR(G45="",H45=""),"",IFERROR(H45/G45,""))</f>
        <v/>
      </c>
      <c r="M45" s="36">
        <f>IF(C45="","",IFERROR(VLOOKUP(C45,'Parameter'!$A$6:$C$9,3,FALSE),""))</f>
        <v/>
      </c>
      <c r="N45" s="36">
        <f>IF(OR(L45="",M45=""),"",L45-M45)</f>
        <v/>
      </c>
      <c r="O45" s="24">
        <f>IF(COUNTA(A45:J45)=0,"",IF(K45="Unvollständig","Unvollständig",IF(K45="Prüfen","Mengen prüfen",IF(G45=0,"Keine Basis",IF(OR(L45="",M45=""),"Unvollständig",IF(L45&gt;=M45,"Ziel erreicht","Unter Ziel"))))))</f>
        <v/>
      </c>
      <c r="P45" s="23" t="n"/>
    </row>
    <row r="46">
      <c r="A46" s="31" t="n"/>
      <c r="B46" s="18" t="n"/>
      <c r="C46" s="18" t="n"/>
      <c r="D46" s="18" t="n"/>
      <c r="E46" s="19" t="n"/>
      <c r="F46" s="18" t="n"/>
      <c r="G46" s="20" t="n"/>
      <c r="H46" s="20" t="n"/>
      <c r="I46" s="20" t="n"/>
      <c r="J46" s="20" t="n"/>
      <c r="K46" s="21">
        <f>IF(COUNTA(A46:J46)=0,"",IF(COUNTBLANK(A46:J46)&gt;0,"Unvollständig",IF(G46=H46+I46+J46,"Stimmig","Prüfen")))</f>
        <v/>
      </c>
      <c r="L46" s="35">
        <f>IF(OR(G46="",H46=""),"",IFERROR(H46/G46,""))</f>
        <v/>
      </c>
      <c r="M46" s="35">
        <f>IF(C46="","",IFERROR(VLOOKUP(C46,'Parameter'!$A$6:$C$9,3,FALSE),""))</f>
        <v/>
      </c>
      <c r="N46" s="35">
        <f>IF(OR(L46="",M46=""),"",L46-M46)</f>
        <v/>
      </c>
      <c r="O46" s="21">
        <f>IF(COUNTA(A46:J46)=0,"",IF(K46="Unvollständig","Unvollständig",IF(K46="Prüfen","Mengen prüfen",IF(G46=0,"Keine Basis",IF(OR(L46="",M46=""),"Unvollständig",IF(L46&gt;=M46,"Ziel erreicht","Unter Ziel"))))))</f>
        <v/>
      </c>
      <c r="P46" s="23" t="n"/>
    </row>
    <row r="47">
      <c r="A47" s="31" t="n"/>
      <c r="B47" s="18" t="n"/>
      <c r="C47" s="18" t="n"/>
      <c r="D47" s="18" t="n"/>
      <c r="E47" s="19" t="n"/>
      <c r="F47" s="18" t="n"/>
      <c r="G47" s="20" t="n"/>
      <c r="H47" s="20" t="n"/>
      <c r="I47" s="20" t="n"/>
      <c r="J47" s="20" t="n"/>
      <c r="K47" s="24">
        <f>IF(COUNTA(A47:J47)=0,"",IF(COUNTBLANK(A47:J47)&gt;0,"Unvollständig",IF(G47=H47+I47+J47,"Stimmig","Prüfen")))</f>
        <v/>
      </c>
      <c r="L47" s="36">
        <f>IF(OR(G47="",H47=""),"",IFERROR(H47/G47,""))</f>
        <v/>
      </c>
      <c r="M47" s="36">
        <f>IF(C47="","",IFERROR(VLOOKUP(C47,'Parameter'!$A$6:$C$9,3,FALSE),""))</f>
        <v/>
      </c>
      <c r="N47" s="36">
        <f>IF(OR(L47="",M47=""),"",L47-M47)</f>
        <v/>
      </c>
      <c r="O47" s="24">
        <f>IF(COUNTA(A47:J47)=0,"",IF(K47="Unvollständig","Unvollständig",IF(K47="Prüfen","Mengen prüfen",IF(G47=0,"Keine Basis",IF(OR(L47="",M47=""),"Unvollständig",IF(L47&gt;=M47,"Ziel erreicht","Unter Ziel"))))))</f>
        <v/>
      </c>
      <c r="P47" s="23" t="n"/>
    </row>
    <row r="48">
      <c r="A48" s="31" t="n"/>
      <c r="B48" s="18" t="n"/>
      <c r="C48" s="18" t="n"/>
      <c r="D48" s="18" t="n"/>
      <c r="E48" s="19" t="n"/>
      <c r="F48" s="18" t="n"/>
      <c r="G48" s="20" t="n"/>
      <c r="H48" s="20" t="n"/>
      <c r="I48" s="20" t="n"/>
      <c r="J48" s="20" t="n"/>
      <c r="K48" s="21">
        <f>IF(COUNTA(A48:J48)=0,"",IF(COUNTBLANK(A48:J48)&gt;0,"Unvollständig",IF(G48=H48+I48+J48,"Stimmig","Prüfen")))</f>
        <v/>
      </c>
      <c r="L48" s="35">
        <f>IF(OR(G48="",H48=""),"",IFERROR(H48/G48,""))</f>
        <v/>
      </c>
      <c r="M48" s="35">
        <f>IF(C48="","",IFERROR(VLOOKUP(C48,'Parameter'!$A$6:$C$9,3,FALSE),""))</f>
        <v/>
      </c>
      <c r="N48" s="35">
        <f>IF(OR(L48="",M48=""),"",L48-M48)</f>
        <v/>
      </c>
      <c r="O48" s="21">
        <f>IF(COUNTA(A48:J48)=0,"",IF(K48="Unvollständig","Unvollständig",IF(K48="Prüfen","Mengen prüfen",IF(G48=0,"Keine Basis",IF(OR(L48="",M48=""),"Unvollständig",IF(L48&gt;=M48,"Ziel erreicht","Unter Ziel"))))))</f>
        <v/>
      </c>
      <c r="P48" s="23" t="n"/>
    </row>
    <row r="49">
      <c r="A49" s="31" t="n"/>
      <c r="B49" s="18" t="n"/>
      <c r="C49" s="18" t="n"/>
      <c r="D49" s="18" t="n"/>
      <c r="E49" s="19" t="n"/>
      <c r="F49" s="18" t="n"/>
      <c r="G49" s="20" t="n"/>
      <c r="H49" s="20" t="n"/>
      <c r="I49" s="20" t="n"/>
      <c r="J49" s="20" t="n"/>
      <c r="K49" s="24">
        <f>IF(COUNTA(A49:J49)=0,"",IF(COUNTBLANK(A49:J49)&gt;0,"Unvollständig",IF(G49=H49+I49+J49,"Stimmig","Prüfen")))</f>
        <v/>
      </c>
      <c r="L49" s="36">
        <f>IF(OR(G49="",H49=""),"",IFERROR(H49/G49,""))</f>
        <v/>
      </c>
      <c r="M49" s="36">
        <f>IF(C49="","",IFERROR(VLOOKUP(C49,'Parameter'!$A$6:$C$9,3,FALSE),""))</f>
        <v/>
      </c>
      <c r="N49" s="36">
        <f>IF(OR(L49="",M49=""),"",L49-M49)</f>
        <v/>
      </c>
      <c r="O49" s="24">
        <f>IF(COUNTA(A49:J49)=0,"",IF(K49="Unvollständig","Unvollständig",IF(K49="Prüfen","Mengen prüfen",IF(G49=0,"Keine Basis",IF(OR(L49="",M49=""),"Unvollständig",IF(L49&gt;=M49,"Ziel erreicht","Unter Ziel"))))))</f>
        <v/>
      </c>
      <c r="P49" s="23" t="n"/>
    </row>
    <row r="50">
      <c r="A50" s="31" t="n"/>
      <c r="B50" s="18" t="n"/>
      <c r="C50" s="18" t="n"/>
      <c r="D50" s="18" t="n"/>
      <c r="E50" s="19" t="n"/>
      <c r="F50" s="18" t="n"/>
      <c r="G50" s="20" t="n"/>
      <c r="H50" s="20" t="n"/>
      <c r="I50" s="20" t="n"/>
      <c r="J50" s="20" t="n"/>
      <c r="K50" s="21">
        <f>IF(COUNTA(A50:J50)=0,"",IF(COUNTBLANK(A50:J50)&gt;0,"Unvollständig",IF(G50=H50+I50+J50,"Stimmig","Prüfen")))</f>
        <v/>
      </c>
      <c r="L50" s="35">
        <f>IF(OR(G50="",H50=""),"",IFERROR(H50/G50,""))</f>
        <v/>
      </c>
      <c r="M50" s="35">
        <f>IF(C50="","",IFERROR(VLOOKUP(C50,'Parameter'!$A$6:$C$9,3,FALSE),""))</f>
        <v/>
      </c>
      <c r="N50" s="35">
        <f>IF(OR(L50="",M50=""),"",L50-M50)</f>
        <v/>
      </c>
      <c r="O50" s="21">
        <f>IF(COUNTA(A50:J50)=0,"",IF(K50="Unvollständig","Unvollständig",IF(K50="Prüfen","Mengen prüfen",IF(G50=0,"Keine Basis",IF(OR(L50="",M50=""),"Unvollständig",IF(L50&gt;=M50,"Ziel erreicht","Unter Ziel"))))))</f>
        <v/>
      </c>
      <c r="P50" s="23" t="n"/>
    </row>
    <row r="51">
      <c r="A51" s="31" t="n"/>
      <c r="B51" s="18" t="n"/>
      <c r="C51" s="18" t="n"/>
      <c r="D51" s="18" t="n"/>
      <c r="E51" s="19" t="n"/>
      <c r="F51" s="18" t="n"/>
      <c r="G51" s="20" t="n"/>
      <c r="H51" s="20" t="n"/>
      <c r="I51" s="20" t="n"/>
      <c r="J51" s="20" t="n"/>
      <c r="K51" s="24">
        <f>IF(COUNTA(A51:J51)=0,"",IF(COUNTBLANK(A51:J51)&gt;0,"Unvollständig",IF(G51=H51+I51+J51,"Stimmig","Prüfen")))</f>
        <v/>
      </c>
      <c r="L51" s="36">
        <f>IF(OR(G51="",H51=""),"",IFERROR(H51/G51,""))</f>
        <v/>
      </c>
      <c r="M51" s="36">
        <f>IF(C51="","",IFERROR(VLOOKUP(C51,'Parameter'!$A$6:$C$9,3,FALSE),""))</f>
        <v/>
      </c>
      <c r="N51" s="36">
        <f>IF(OR(L51="",M51=""),"",L51-M51)</f>
        <v/>
      </c>
      <c r="O51" s="24">
        <f>IF(COUNTA(A51:J51)=0,"",IF(K51="Unvollständig","Unvollständig",IF(K51="Prüfen","Mengen prüfen",IF(G51=0,"Keine Basis",IF(OR(L51="",M51=""),"Unvollständig",IF(L51&gt;=M51,"Ziel erreicht","Unter Ziel"))))))</f>
        <v/>
      </c>
      <c r="P51" s="23" t="n"/>
    </row>
    <row r="52">
      <c r="A52" s="31" t="n"/>
      <c r="B52" s="18" t="n"/>
      <c r="C52" s="18" t="n"/>
      <c r="D52" s="18" t="n"/>
      <c r="E52" s="19" t="n"/>
      <c r="F52" s="18" t="n"/>
      <c r="G52" s="20" t="n"/>
      <c r="H52" s="20" t="n"/>
      <c r="I52" s="20" t="n"/>
      <c r="J52" s="20" t="n"/>
      <c r="K52" s="21">
        <f>IF(COUNTA(A52:J52)=0,"",IF(COUNTBLANK(A52:J52)&gt;0,"Unvollständig",IF(G52=H52+I52+J52,"Stimmig","Prüfen")))</f>
        <v/>
      </c>
      <c r="L52" s="35">
        <f>IF(OR(G52="",H52=""),"",IFERROR(H52/G52,""))</f>
        <v/>
      </c>
      <c r="M52" s="35">
        <f>IF(C52="","",IFERROR(VLOOKUP(C52,'Parameter'!$A$6:$C$9,3,FALSE),""))</f>
        <v/>
      </c>
      <c r="N52" s="35">
        <f>IF(OR(L52="",M52=""),"",L52-M52)</f>
        <v/>
      </c>
      <c r="O52" s="21">
        <f>IF(COUNTA(A52:J52)=0,"",IF(K52="Unvollständig","Unvollständig",IF(K52="Prüfen","Mengen prüfen",IF(G52=0,"Keine Basis",IF(OR(L52="",M52=""),"Unvollständig",IF(L52&gt;=M52,"Ziel erreicht","Unter Ziel"))))))</f>
        <v/>
      </c>
      <c r="P52" s="23" t="n"/>
    </row>
    <row r="53">
      <c r="A53" s="31" t="n"/>
      <c r="B53" s="18" t="n"/>
      <c r="C53" s="18" t="n"/>
      <c r="D53" s="18" t="n"/>
      <c r="E53" s="19" t="n"/>
      <c r="F53" s="18" t="n"/>
      <c r="G53" s="20" t="n"/>
      <c r="H53" s="20" t="n"/>
      <c r="I53" s="20" t="n"/>
      <c r="J53" s="20" t="n"/>
      <c r="K53" s="24">
        <f>IF(COUNTA(A53:J53)=0,"",IF(COUNTBLANK(A53:J53)&gt;0,"Unvollständig",IF(G53=H53+I53+J53,"Stimmig","Prüfen")))</f>
        <v/>
      </c>
      <c r="L53" s="36">
        <f>IF(OR(G53="",H53=""),"",IFERROR(H53/G53,""))</f>
        <v/>
      </c>
      <c r="M53" s="36">
        <f>IF(C53="","",IFERROR(VLOOKUP(C53,'Parameter'!$A$6:$C$9,3,FALSE),""))</f>
        <v/>
      </c>
      <c r="N53" s="36">
        <f>IF(OR(L53="",M53=""),"",L53-M53)</f>
        <v/>
      </c>
      <c r="O53" s="24">
        <f>IF(COUNTA(A53:J53)=0,"",IF(K53="Unvollständig","Unvollständig",IF(K53="Prüfen","Mengen prüfen",IF(G53=0,"Keine Basis",IF(OR(L53="",M53=""),"Unvollständig",IF(L53&gt;=M53,"Ziel erreicht","Unter Ziel"))))))</f>
        <v/>
      </c>
      <c r="P53" s="23" t="n"/>
    </row>
    <row r="54">
      <c r="A54" s="31" t="n"/>
      <c r="B54" s="18" t="n"/>
      <c r="C54" s="18" t="n"/>
      <c r="D54" s="18" t="n"/>
      <c r="E54" s="19" t="n"/>
      <c r="F54" s="18" t="n"/>
      <c r="G54" s="20" t="n"/>
      <c r="H54" s="20" t="n"/>
      <c r="I54" s="20" t="n"/>
      <c r="J54" s="20" t="n"/>
      <c r="K54" s="21">
        <f>IF(COUNTA(A54:J54)=0,"",IF(COUNTBLANK(A54:J54)&gt;0,"Unvollständig",IF(G54=H54+I54+J54,"Stimmig","Prüfen")))</f>
        <v/>
      </c>
      <c r="L54" s="35">
        <f>IF(OR(G54="",H54=""),"",IFERROR(H54/G54,""))</f>
        <v/>
      </c>
      <c r="M54" s="35">
        <f>IF(C54="","",IFERROR(VLOOKUP(C54,'Parameter'!$A$6:$C$9,3,FALSE),""))</f>
        <v/>
      </c>
      <c r="N54" s="35">
        <f>IF(OR(L54="",M54=""),"",L54-M54)</f>
        <v/>
      </c>
      <c r="O54" s="21">
        <f>IF(COUNTA(A54:J54)=0,"",IF(K54="Unvollständig","Unvollständig",IF(K54="Prüfen","Mengen prüfen",IF(G54=0,"Keine Basis",IF(OR(L54="",M54=""),"Unvollständig",IF(L54&gt;=M54,"Ziel erreicht","Unter Ziel"))))))</f>
        <v/>
      </c>
      <c r="P54" s="23" t="n"/>
    </row>
    <row r="55">
      <c r="A55" s="31" t="n"/>
      <c r="B55" s="18" t="n"/>
      <c r="C55" s="18" t="n"/>
      <c r="D55" s="18" t="n"/>
      <c r="E55" s="19" t="n"/>
      <c r="F55" s="18" t="n"/>
      <c r="G55" s="20" t="n"/>
      <c r="H55" s="20" t="n"/>
      <c r="I55" s="20" t="n"/>
      <c r="J55" s="20" t="n"/>
      <c r="K55" s="24">
        <f>IF(COUNTA(A55:J55)=0,"",IF(COUNTBLANK(A55:J55)&gt;0,"Unvollständig",IF(G55=H55+I55+J55,"Stimmig","Prüfen")))</f>
        <v/>
      </c>
      <c r="L55" s="36">
        <f>IF(OR(G55="",H55=""),"",IFERROR(H55/G55,""))</f>
        <v/>
      </c>
      <c r="M55" s="36">
        <f>IF(C55="","",IFERROR(VLOOKUP(C55,'Parameter'!$A$6:$C$9,3,FALSE),""))</f>
        <v/>
      </c>
      <c r="N55" s="36">
        <f>IF(OR(L55="",M55=""),"",L55-M55)</f>
        <v/>
      </c>
      <c r="O55" s="24">
        <f>IF(COUNTA(A55:J55)=0,"",IF(K55="Unvollständig","Unvollständig",IF(K55="Prüfen","Mengen prüfen",IF(G55=0,"Keine Basis",IF(OR(L55="",M55=""),"Unvollständig",IF(L55&gt;=M55,"Ziel erreicht","Unter Ziel"))))))</f>
        <v/>
      </c>
      <c r="P55" s="23" t="n"/>
    </row>
    <row r="56">
      <c r="A56" s="31" t="n"/>
      <c r="B56" s="18" t="n"/>
      <c r="C56" s="18" t="n"/>
      <c r="D56" s="18" t="n"/>
      <c r="E56" s="19" t="n"/>
      <c r="F56" s="18" t="n"/>
      <c r="G56" s="20" t="n"/>
      <c r="H56" s="20" t="n"/>
      <c r="I56" s="20" t="n"/>
      <c r="J56" s="20" t="n"/>
      <c r="K56" s="21">
        <f>IF(COUNTA(A56:J56)=0,"",IF(COUNTBLANK(A56:J56)&gt;0,"Unvollständig",IF(G56=H56+I56+J56,"Stimmig","Prüfen")))</f>
        <v/>
      </c>
      <c r="L56" s="35">
        <f>IF(OR(G56="",H56=""),"",IFERROR(H56/G56,""))</f>
        <v/>
      </c>
      <c r="M56" s="35">
        <f>IF(C56="","",IFERROR(VLOOKUP(C56,'Parameter'!$A$6:$C$9,3,FALSE),""))</f>
        <v/>
      </c>
      <c r="N56" s="35">
        <f>IF(OR(L56="",M56=""),"",L56-M56)</f>
        <v/>
      </c>
      <c r="O56" s="21">
        <f>IF(COUNTA(A56:J56)=0,"",IF(K56="Unvollständig","Unvollständig",IF(K56="Prüfen","Mengen prüfen",IF(G56=0,"Keine Basis",IF(OR(L56="",M56=""),"Unvollständig",IF(L56&gt;=M56,"Ziel erreicht","Unter Ziel"))))))</f>
        <v/>
      </c>
      <c r="P56" s="23" t="n"/>
    </row>
    <row r="57">
      <c r="A57" s="31" t="n"/>
      <c r="B57" s="18" t="n"/>
      <c r="C57" s="18" t="n"/>
      <c r="D57" s="18" t="n"/>
      <c r="E57" s="19" t="n"/>
      <c r="F57" s="18" t="n"/>
      <c r="G57" s="20" t="n"/>
      <c r="H57" s="20" t="n"/>
      <c r="I57" s="20" t="n"/>
      <c r="J57" s="20" t="n"/>
      <c r="K57" s="24">
        <f>IF(COUNTA(A57:J57)=0,"",IF(COUNTBLANK(A57:J57)&gt;0,"Unvollständig",IF(G57=H57+I57+J57,"Stimmig","Prüfen")))</f>
        <v/>
      </c>
      <c r="L57" s="36">
        <f>IF(OR(G57="",H57=""),"",IFERROR(H57/G57,""))</f>
        <v/>
      </c>
      <c r="M57" s="36">
        <f>IF(C57="","",IFERROR(VLOOKUP(C57,'Parameter'!$A$6:$C$9,3,FALSE),""))</f>
        <v/>
      </c>
      <c r="N57" s="36">
        <f>IF(OR(L57="",M57=""),"",L57-M57)</f>
        <v/>
      </c>
      <c r="O57" s="24">
        <f>IF(COUNTA(A57:J57)=0,"",IF(K57="Unvollständig","Unvollständig",IF(K57="Prüfen","Mengen prüfen",IF(G57=0,"Keine Basis",IF(OR(L57="",M57=""),"Unvollständig",IF(L57&gt;=M57,"Ziel erreicht","Unter Ziel"))))))</f>
        <v/>
      </c>
      <c r="P57" s="23" t="n"/>
    </row>
    <row r="58">
      <c r="A58" s="31" t="n"/>
      <c r="B58" s="18" t="n"/>
      <c r="C58" s="18" t="n"/>
      <c r="D58" s="18" t="n"/>
      <c r="E58" s="19" t="n"/>
      <c r="F58" s="18" t="n"/>
      <c r="G58" s="20" t="n"/>
      <c r="H58" s="20" t="n"/>
      <c r="I58" s="20" t="n"/>
      <c r="J58" s="20" t="n"/>
      <c r="K58" s="21">
        <f>IF(COUNTA(A58:J58)=0,"",IF(COUNTBLANK(A58:J58)&gt;0,"Unvollständig",IF(G58=H58+I58+J58,"Stimmig","Prüfen")))</f>
        <v/>
      </c>
      <c r="L58" s="35">
        <f>IF(OR(G58="",H58=""),"",IFERROR(H58/G58,""))</f>
        <v/>
      </c>
      <c r="M58" s="35">
        <f>IF(C58="","",IFERROR(VLOOKUP(C58,'Parameter'!$A$6:$C$9,3,FALSE),""))</f>
        <v/>
      </c>
      <c r="N58" s="35">
        <f>IF(OR(L58="",M58=""),"",L58-M58)</f>
        <v/>
      </c>
      <c r="O58" s="21">
        <f>IF(COUNTA(A58:J58)=0,"",IF(K58="Unvollständig","Unvollständig",IF(K58="Prüfen","Mengen prüfen",IF(G58=0,"Keine Basis",IF(OR(L58="",M58=""),"Unvollständig",IF(L58&gt;=M58,"Ziel erreicht","Unter Ziel"))))))</f>
        <v/>
      </c>
      <c r="P58" s="23" t="n"/>
    </row>
    <row r="59">
      <c r="A59" s="31" t="n"/>
      <c r="B59" s="18" t="n"/>
      <c r="C59" s="18" t="n"/>
      <c r="D59" s="18" t="n"/>
      <c r="E59" s="19" t="n"/>
      <c r="F59" s="18" t="n"/>
      <c r="G59" s="20" t="n"/>
      <c r="H59" s="20" t="n"/>
      <c r="I59" s="20" t="n"/>
      <c r="J59" s="20" t="n"/>
      <c r="K59" s="24">
        <f>IF(COUNTA(A59:J59)=0,"",IF(COUNTBLANK(A59:J59)&gt;0,"Unvollständig",IF(G59=H59+I59+J59,"Stimmig","Prüfen")))</f>
        <v/>
      </c>
      <c r="L59" s="36">
        <f>IF(OR(G59="",H59=""),"",IFERROR(H59/G59,""))</f>
        <v/>
      </c>
      <c r="M59" s="36">
        <f>IF(C59="","",IFERROR(VLOOKUP(C59,'Parameter'!$A$6:$C$9,3,FALSE),""))</f>
        <v/>
      </c>
      <c r="N59" s="36">
        <f>IF(OR(L59="",M59=""),"",L59-M59)</f>
        <v/>
      </c>
      <c r="O59" s="24">
        <f>IF(COUNTA(A59:J59)=0,"",IF(K59="Unvollständig","Unvollständig",IF(K59="Prüfen","Mengen prüfen",IF(G59=0,"Keine Basis",IF(OR(L59="",M59=""),"Unvollständig",IF(L59&gt;=M59,"Ziel erreicht","Unter Ziel"))))))</f>
        <v/>
      </c>
      <c r="P59" s="23" t="n"/>
    </row>
    <row r="60">
      <c r="A60" s="31" t="n"/>
      <c r="B60" s="18" t="n"/>
      <c r="C60" s="18" t="n"/>
      <c r="D60" s="18" t="n"/>
      <c r="E60" s="19" t="n"/>
      <c r="F60" s="18" t="n"/>
      <c r="G60" s="20" t="n"/>
      <c r="H60" s="20" t="n"/>
      <c r="I60" s="20" t="n"/>
      <c r="J60" s="20" t="n"/>
      <c r="K60" s="21">
        <f>IF(COUNTA(A60:J60)=0,"",IF(COUNTBLANK(A60:J60)&gt;0,"Unvollständig",IF(G60=H60+I60+J60,"Stimmig","Prüfen")))</f>
        <v/>
      </c>
      <c r="L60" s="35">
        <f>IF(OR(G60="",H60=""),"",IFERROR(H60/G60,""))</f>
        <v/>
      </c>
      <c r="M60" s="35">
        <f>IF(C60="","",IFERROR(VLOOKUP(C60,'Parameter'!$A$6:$C$9,3,FALSE),""))</f>
        <v/>
      </c>
      <c r="N60" s="35">
        <f>IF(OR(L60="",M60=""),"",L60-M60)</f>
        <v/>
      </c>
      <c r="O60" s="21">
        <f>IF(COUNTA(A60:J60)=0,"",IF(K60="Unvollständig","Unvollständig",IF(K60="Prüfen","Mengen prüfen",IF(G60=0,"Keine Basis",IF(OR(L60="",M60=""),"Unvollständig",IF(L60&gt;=M60,"Ziel erreicht","Unter Ziel"))))))</f>
        <v/>
      </c>
      <c r="P60" s="23" t="n"/>
    </row>
    <row r="61">
      <c r="A61" s="31" t="n"/>
      <c r="B61" s="18" t="n"/>
      <c r="C61" s="18" t="n"/>
      <c r="D61" s="18" t="n"/>
      <c r="E61" s="19" t="n"/>
      <c r="F61" s="18" t="n"/>
      <c r="G61" s="20" t="n"/>
      <c r="H61" s="20" t="n"/>
      <c r="I61" s="20" t="n"/>
      <c r="J61" s="20" t="n"/>
      <c r="K61" s="24">
        <f>IF(COUNTA(A61:J61)=0,"",IF(COUNTBLANK(A61:J61)&gt;0,"Unvollständig",IF(G61=H61+I61+J61,"Stimmig","Prüfen")))</f>
        <v/>
      </c>
      <c r="L61" s="36">
        <f>IF(OR(G61="",H61=""),"",IFERROR(H61/G61,""))</f>
        <v/>
      </c>
      <c r="M61" s="36">
        <f>IF(C61="","",IFERROR(VLOOKUP(C61,'Parameter'!$A$6:$C$9,3,FALSE),""))</f>
        <v/>
      </c>
      <c r="N61" s="36">
        <f>IF(OR(L61="",M61=""),"",L61-M61)</f>
        <v/>
      </c>
      <c r="O61" s="24">
        <f>IF(COUNTA(A61:J61)=0,"",IF(K61="Unvollständig","Unvollständig",IF(K61="Prüfen","Mengen prüfen",IF(G61=0,"Keine Basis",IF(OR(L61="",M61=""),"Unvollständig",IF(L61&gt;=M61,"Ziel erreicht","Unter Ziel"))))))</f>
        <v/>
      </c>
      <c r="P61" s="23" t="n"/>
    </row>
    <row r="62">
      <c r="A62" s="31" t="n"/>
      <c r="B62" s="18" t="n"/>
      <c r="C62" s="18" t="n"/>
      <c r="D62" s="18" t="n"/>
      <c r="E62" s="19" t="n"/>
      <c r="F62" s="18" t="n"/>
      <c r="G62" s="20" t="n"/>
      <c r="H62" s="20" t="n"/>
      <c r="I62" s="20" t="n"/>
      <c r="J62" s="20" t="n"/>
      <c r="K62" s="21">
        <f>IF(COUNTA(A62:J62)=0,"",IF(COUNTBLANK(A62:J62)&gt;0,"Unvollständig",IF(G62=H62+I62+J62,"Stimmig","Prüfen")))</f>
        <v/>
      </c>
      <c r="L62" s="35">
        <f>IF(OR(G62="",H62=""),"",IFERROR(H62/G62,""))</f>
        <v/>
      </c>
      <c r="M62" s="35">
        <f>IF(C62="","",IFERROR(VLOOKUP(C62,'Parameter'!$A$6:$C$9,3,FALSE),""))</f>
        <v/>
      </c>
      <c r="N62" s="35">
        <f>IF(OR(L62="",M62=""),"",L62-M62)</f>
        <v/>
      </c>
      <c r="O62" s="21">
        <f>IF(COUNTA(A62:J62)=0,"",IF(K62="Unvollständig","Unvollständig",IF(K62="Prüfen","Mengen prüfen",IF(G62=0,"Keine Basis",IF(OR(L62="",M62=""),"Unvollständig",IF(L62&gt;=M62,"Ziel erreicht","Unter Ziel"))))))</f>
        <v/>
      </c>
      <c r="P62" s="23" t="n"/>
    </row>
    <row r="63">
      <c r="A63" s="31" t="n"/>
      <c r="B63" s="18" t="n"/>
      <c r="C63" s="18" t="n"/>
      <c r="D63" s="18" t="n"/>
      <c r="E63" s="19" t="n"/>
      <c r="F63" s="18" t="n"/>
      <c r="G63" s="20" t="n"/>
      <c r="H63" s="20" t="n"/>
      <c r="I63" s="20" t="n"/>
      <c r="J63" s="20" t="n"/>
      <c r="K63" s="24">
        <f>IF(COUNTA(A63:J63)=0,"",IF(COUNTBLANK(A63:J63)&gt;0,"Unvollständig",IF(G63=H63+I63+J63,"Stimmig","Prüfen")))</f>
        <v/>
      </c>
      <c r="L63" s="36">
        <f>IF(OR(G63="",H63=""),"",IFERROR(H63/G63,""))</f>
        <v/>
      </c>
      <c r="M63" s="36">
        <f>IF(C63="","",IFERROR(VLOOKUP(C63,'Parameter'!$A$6:$C$9,3,FALSE),""))</f>
        <v/>
      </c>
      <c r="N63" s="36">
        <f>IF(OR(L63="",M63=""),"",L63-M63)</f>
        <v/>
      </c>
      <c r="O63" s="24">
        <f>IF(COUNTA(A63:J63)=0,"",IF(K63="Unvollständig","Unvollständig",IF(K63="Prüfen","Mengen prüfen",IF(G63=0,"Keine Basis",IF(OR(L63="",M63=""),"Unvollständig",IF(L63&gt;=M63,"Ziel erreicht","Unter Ziel"))))))</f>
        <v/>
      </c>
      <c r="P63" s="23" t="n"/>
    </row>
    <row r="64">
      <c r="A64" s="31" t="n"/>
      <c r="B64" s="18" t="n"/>
      <c r="C64" s="18" t="n"/>
      <c r="D64" s="18" t="n"/>
      <c r="E64" s="19" t="n"/>
      <c r="F64" s="18" t="n"/>
      <c r="G64" s="20" t="n"/>
      <c r="H64" s="20" t="n"/>
      <c r="I64" s="20" t="n"/>
      <c r="J64" s="20" t="n"/>
      <c r="K64" s="21">
        <f>IF(COUNTA(A64:J64)=0,"",IF(COUNTBLANK(A64:J64)&gt;0,"Unvollständig",IF(G64=H64+I64+J64,"Stimmig","Prüfen")))</f>
        <v/>
      </c>
      <c r="L64" s="35">
        <f>IF(OR(G64="",H64=""),"",IFERROR(H64/G64,""))</f>
        <v/>
      </c>
      <c r="M64" s="35">
        <f>IF(C64="","",IFERROR(VLOOKUP(C64,'Parameter'!$A$6:$C$9,3,FALSE),""))</f>
        <v/>
      </c>
      <c r="N64" s="35">
        <f>IF(OR(L64="",M64=""),"",L64-M64)</f>
        <v/>
      </c>
      <c r="O64" s="21">
        <f>IF(COUNTA(A64:J64)=0,"",IF(K64="Unvollständig","Unvollständig",IF(K64="Prüfen","Mengen prüfen",IF(G64=0,"Keine Basis",IF(OR(L64="",M64=""),"Unvollständig",IF(L64&gt;=M64,"Ziel erreicht","Unter Ziel"))))))</f>
        <v/>
      </c>
      <c r="P64" s="23" t="n"/>
    </row>
    <row r="65">
      <c r="A65" s="31" t="n"/>
      <c r="B65" s="18" t="n"/>
      <c r="C65" s="18" t="n"/>
      <c r="D65" s="18" t="n"/>
      <c r="E65" s="19" t="n"/>
      <c r="F65" s="18" t="n"/>
      <c r="G65" s="20" t="n"/>
      <c r="H65" s="20" t="n"/>
      <c r="I65" s="20" t="n"/>
      <c r="J65" s="20" t="n"/>
      <c r="K65" s="24">
        <f>IF(COUNTA(A65:J65)=0,"",IF(COUNTBLANK(A65:J65)&gt;0,"Unvollständig",IF(G65=H65+I65+J65,"Stimmig","Prüfen")))</f>
        <v/>
      </c>
      <c r="L65" s="36">
        <f>IF(OR(G65="",H65=""),"",IFERROR(H65/G65,""))</f>
        <v/>
      </c>
      <c r="M65" s="36">
        <f>IF(C65="","",IFERROR(VLOOKUP(C65,'Parameter'!$A$6:$C$9,3,FALSE),""))</f>
        <v/>
      </c>
      <c r="N65" s="36">
        <f>IF(OR(L65="",M65=""),"",L65-M65)</f>
        <v/>
      </c>
      <c r="O65" s="24">
        <f>IF(COUNTA(A65:J65)=0,"",IF(K65="Unvollständig","Unvollständig",IF(K65="Prüfen","Mengen prüfen",IF(G65=0,"Keine Basis",IF(OR(L65="",M65=""),"Unvollständig",IF(L65&gt;=M65,"Ziel erreicht","Unter Ziel"))))))</f>
        <v/>
      </c>
      <c r="P65" s="23" t="n"/>
    </row>
    <row r="66">
      <c r="A66" s="31" t="n"/>
      <c r="B66" s="18" t="n"/>
      <c r="C66" s="18" t="n"/>
      <c r="D66" s="18" t="n"/>
      <c r="E66" s="19" t="n"/>
      <c r="F66" s="18" t="n"/>
      <c r="G66" s="20" t="n"/>
      <c r="H66" s="20" t="n"/>
      <c r="I66" s="20" t="n"/>
      <c r="J66" s="20" t="n"/>
      <c r="K66" s="21">
        <f>IF(COUNTA(A66:J66)=0,"",IF(COUNTBLANK(A66:J66)&gt;0,"Unvollständig",IF(G66=H66+I66+J66,"Stimmig","Prüfen")))</f>
        <v/>
      </c>
      <c r="L66" s="35">
        <f>IF(OR(G66="",H66=""),"",IFERROR(H66/G66,""))</f>
        <v/>
      </c>
      <c r="M66" s="35">
        <f>IF(C66="","",IFERROR(VLOOKUP(C66,'Parameter'!$A$6:$C$9,3,FALSE),""))</f>
        <v/>
      </c>
      <c r="N66" s="35">
        <f>IF(OR(L66="",M66=""),"",L66-M66)</f>
        <v/>
      </c>
      <c r="O66" s="21">
        <f>IF(COUNTA(A66:J66)=0,"",IF(K66="Unvollständig","Unvollständig",IF(K66="Prüfen","Mengen prüfen",IF(G66=0,"Keine Basis",IF(OR(L66="",M66=""),"Unvollständig",IF(L66&gt;=M66,"Ziel erreicht","Unter Ziel"))))))</f>
        <v/>
      </c>
      <c r="P66" s="23" t="n"/>
    </row>
    <row r="67">
      <c r="A67" s="31" t="n"/>
      <c r="B67" s="18" t="n"/>
      <c r="C67" s="18" t="n"/>
      <c r="D67" s="18" t="n"/>
      <c r="E67" s="19" t="n"/>
      <c r="F67" s="18" t="n"/>
      <c r="G67" s="20" t="n"/>
      <c r="H67" s="20" t="n"/>
      <c r="I67" s="20" t="n"/>
      <c r="J67" s="20" t="n"/>
      <c r="K67" s="24">
        <f>IF(COUNTA(A67:J67)=0,"",IF(COUNTBLANK(A67:J67)&gt;0,"Unvollständig",IF(G67=H67+I67+J67,"Stimmig","Prüfen")))</f>
        <v/>
      </c>
      <c r="L67" s="36">
        <f>IF(OR(G67="",H67=""),"",IFERROR(H67/G67,""))</f>
        <v/>
      </c>
      <c r="M67" s="36">
        <f>IF(C67="","",IFERROR(VLOOKUP(C67,'Parameter'!$A$6:$C$9,3,FALSE),""))</f>
        <v/>
      </c>
      <c r="N67" s="36">
        <f>IF(OR(L67="",M67=""),"",L67-M67)</f>
        <v/>
      </c>
      <c r="O67" s="24">
        <f>IF(COUNTA(A67:J67)=0,"",IF(K67="Unvollständig","Unvollständig",IF(K67="Prüfen","Mengen prüfen",IF(G67=0,"Keine Basis",IF(OR(L67="",M67=""),"Unvollständig",IF(L67&gt;=M67,"Ziel erreicht","Unter Ziel"))))))</f>
        <v/>
      </c>
      <c r="P67" s="23" t="n"/>
    </row>
    <row r="68">
      <c r="A68" s="31" t="n"/>
      <c r="B68" s="18" t="n"/>
      <c r="C68" s="18" t="n"/>
      <c r="D68" s="18" t="n"/>
      <c r="E68" s="19" t="n"/>
      <c r="F68" s="18" t="n"/>
      <c r="G68" s="20" t="n"/>
      <c r="H68" s="20" t="n"/>
      <c r="I68" s="20" t="n"/>
      <c r="J68" s="20" t="n"/>
      <c r="K68" s="21">
        <f>IF(COUNTA(A68:J68)=0,"",IF(COUNTBLANK(A68:J68)&gt;0,"Unvollständig",IF(G68=H68+I68+J68,"Stimmig","Prüfen")))</f>
        <v/>
      </c>
      <c r="L68" s="35">
        <f>IF(OR(G68="",H68=""),"",IFERROR(H68/G68,""))</f>
        <v/>
      </c>
      <c r="M68" s="35">
        <f>IF(C68="","",IFERROR(VLOOKUP(C68,'Parameter'!$A$6:$C$9,3,FALSE),""))</f>
        <v/>
      </c>
      <c r="N68" s="35">
        <f>IF(OR(L68="",M68=""),"",L68-M68)</f>
        <v/>
      </c>
      <c r="O68" s="21">
        <f>IF(COUNTA(A68:J68)=0,"",IF(K68="Unvollständig","Unvollständig",IF(K68="Prüfen","Mengen prüfen",IF(G68=0,"Keine Basis",IF(OR(L68="",M68=""),"Unvollständig",IF(L68&gt;=M68,"Ziel erreicht","Unter Ziel"))))))</f>
        <v/>
      </c>
      <c r="P68" s="23" t="n"/>
    </row>
    <row r="69">
      <c r="A69" s="31" t="n"/>
      <c r="B69" s="18" t="n"/>
      <c r="C69" s="18" t="n"/>
      <c r="D69" s="18" t="n"/>
      <c r="E69" s="19" t="n"/>
      <c r="F69" s="18" t="n"/>
      <c r="G69" s="20" t="n"/>
      <c r="H69" s="20" t="n"/>
      <c r="I69" s="20" t="n"/>
      <c r="J69" s="20" t="n"/>
      <c r="K69" s="24">
        <f>IF(COUNTA(A69:J69)=0,"",IF(COUNTBLANK(A69:J69)&gt;0,"Unvollständig",IF(G69=H69+I69+J69,"Stimmig","Prüfen")))</f>
        <v/>
      </c>
      <c r="L69" s="36">
        <f>IF(OR(G69="",H69=""),"",IFERROR(H69/G69,""))</f>
        <v/>
      </c>
      <c r="M69" s="36">
        <f>IF(C69="","",IFERROR(VLOOKUP(C69,'Parameter'!$A$6:$C$9,3,FALSE),""))</f>
        <v/>
      </c>
      <c r="N69" s="36">
        <f>IF(OR(L69="",M69=""),"",L69-M69)</f>
        <v/>
      </c>
      <c r="O69" s="24">
        <f>IF(COUNTA(A69:J69)=0,"",IF(K69="Unvollständig","Unvollständig",IF(K69="Prüfen","Mengen prüfen",IF(G69=0,"Keine Basis",IF(OR(L69="",M69=""),"Unvollständig",IF(L69&gt;=M69,"Ziel erreicht","Unter Ziel"))))))</f>
        <v/>
      </c>
      <c r="P69" s="23" t="n"/>
    </row>
    <row r="70">
      <c r="A70" s="31" t="n"/>
      <c r="B70" s="18" t="n"/>
      <c r="C70" s="18" t="n"/>
      <c r="D70" s="18" t="n"/>
      <c r="E70" s="19" t="n"/>
      <c r="F70" s="18" t="n"/>
      <c r="G70" s="20" t="n"/>
      <c r="H70" s="20" t="n"/>
      <c r="I70" s="20" t="n"/>
      <c r="J70" s="20" t="n"/>
      <c r="K70" s="21">
        <f>IF(COUNTA(A70:J70)=0,"",IF(COUNTBLANK(A70:J70)&gt;0,"Unvollständig",IF(G70=H70+I70+J70,"Stimmig","Prüfen")))</f>
        <v/>
      </c>
      <c r="L70" s="35">
        <f>IF(OR(G70="",H70=""),"",IFERROR(H70/G70,""))</f>
        <v/>
      </c>
      <c r="M70" s="35">
        <f>IF(C70="","",IFERROR(VLOOKUP(C70,'Parameter'!$A$6:$C$9,3,FALSE),""))</f>
        <v/>
      </c>
      <c r="N70" s="35">
        <f>IF(OR(L70="",M70=""),"",L70-M70)</f>
        <v/>
      </c>
      <c r="O70" s="21">
        <f>IF(COUNTA(A70:J70)=0,"",IF(K70="Unvollständig","Unvollständig",IF(K70="Prüfen","Mengen prüfen",IF(G70=0,"Keine Basis",IF(OR(L70="",M70=""),"Unvollständig",IF(L70&gt;=M70,"Ziel erreicht","Unter Ziel"))))))</f>
        <v/>
      </c>
      <c r="P70" s="23" t="n"/>
    </row>
    <row r="71">
      <c r="A71" s="31" t="n"/>
      <c r="B71" s="18" t="n"/>
      <c r="C71" s="18" t="n"/>
      <c r="D71" s="18" t="n"/>
      <c r="E71" s="19" t="n"/>
      <c r="F71" s="18" t="n"/>
      <c r="G71" s="20" t="n"/>
      <c r="H71" s="20" t="n"/>
      <c r="I71" s="20" t="n"/>
      <c r="J71" s="20" t="n"/>
      <c r="K71" s="24">
        <f>IF(COUNTA(A71:J71)=0,"",IF(COUNTBLANK(A71:J71)&gt;0,"Unvollständig",IF(G71=H71+I71+J71,"Stimmig","Prüfen")))</f>
        <v/>
      </c>
      <c r="L71" s="36">
        <f>IF(OR(G71="",H71=""),"",IFERROR(H71/G71,""))</f>
        <v/>
      </c>
      <c r="M71" s="36">
        <f>IF(C71="","",IFERROR(VLOOKUP(C71,'Parameter'!$A$6:$C$9,3,FALSE),""))</f>
        <v/>
      </c>
      <c r="N71" s="36">
        <f>IF(OR(L71="",M71=""),"",L71-M71)</f>
        <v/>
      </c>
      <c r="O71" s="24">
        <f>IF(COUNTA(A71:J71)=0,"",IF(K71="Unvollständig","Unvollständig",IF(K71="Prüfen","Mengen prüfen",IF(G71=0,"Keine Basis",IF(OR(L71="",M71=""),"Unvollständig",IF(L71&gt;=M71,"Ziel erreicht","Unter Ziel"))))))</f>
        <v/>
      </c>
      <c r="P71" s="23" t="n"/>
    </row>
    <row r="72">
      <c r="A72" s="31" t="n"/>
      <c r="B72" s="18" t="n"/>
      <c r="C72" s="18" t="n"/>
      <c r="D72" s="18" t="n"/>
      <c r="E72" s="19" t="n"/>
      <c r="F72" s="18" t="n"/>
      <c r="G72" s="20" t="n"/>
      <c r="H72" s="20" t="n"/>
      <c r="I72" s="20" t="n"/>
      <c r="J72" s="20" t="n"/>
      <c r="K72" s="21">
        <f>IF(COUNTA(A72:J72)=0,"",IF(COUNTBLANK(A72:J72)&gt;0,"Unvollständig",IF(G72=H72+I72+J72,"Stimmig","Prüfen")))</f>
        <v/>
      </c>
      <c r="L72" s="35">
        <f>IF(OR(G72="",H72=""),"",IFERROR(H72/G72,""))</f>
        <v/>
      </c>
      <c r="M72" s="35">
        <f>IF(C72="","",IFERROR(VLOOKUP(C72,'Parameter'!$A$6:$C$9,3,FALSE),""))</f>
        <v/>
      </c>
      <c r="N72" s="35">
        <f>IF(OR(L72="",M72=""),"",L72-M72)</f>
        <v/>
      </c>
      <c r="O72" s="21">
        <f>IF(COUNTA(A72:J72)=0,"",IF(K72="Unvollständig","Unvollständig",IF(K72="Prüfen","Mengen prüfen",IF(G72=0,"Keine Basis",IF(OR(L72="",M72=""),"Unvollständig",IF(L72&gt;=M72,"Ziel erreicht","Unter Ziel"))))))</f>
        <v/>
      </c>
      <c r="P72" s="23" t="n"/>
    </row>
    <row r="73">
      <c r="A73" s="31" t="n"/>
      <c r="B73" s="18" t="n"/>
      <c r="C73" s="18" t="n"/>
      <c r="D73" s="18" t="n"/>
      <c r="E73" s="19" t="n"/>
      <c r="F73" s="18" t="n"/>
      <c r="G73" s="20" t="n"/>
      <c r="H73" s="20" t="n"/>
      <c r="I73" s="20" t="n"/>
      <c r="J73" s="20" t="n"/>
      <c r="K73" s="24">
        <f>IF(COUNTA(A73:J73)=0,"",IF(COUNTBLANK(A73:J73)&gt;0,"Unvollständig",IF(G73=H73+I73+J73,"Stimmig","Prüfen")))</f>
        <v/>
      </c>
      <c r="L73" s="36">
        <f>IF(OR(G73="",H73=""),"",IFERROR(H73/G73,""))</f>
        <v/>
      </c>
      <c r="M73" s="36">
        <f>IF(C73="","",IFERROR(VLOOKUP(C73,'Parameter'!$A$6:$C$9,3,FALSE),""))</f>
        <v/>
      </c>
      <c r="N73" s="36">
        <f>IF(OR(L73="",M73=""),"",L73-M73)</f>
        <v/>
      </c>
      <c r="O73" s="24">
        <f>IF(COUNTA(A73:J73)=0,"",IF(K73="Unvollständig","Unvollständig",IF(K73="Prüfen","Mengen prüfen",IF(G73=0,"Keine Basis",IF(OR(L73="",M73=""),"Unvollständig",IF(L73&gt;=M73,"Ziel erreicht","Unter Ziel"))))))</f>
        <v/>
      </c>
      <c r="P73" s="23" t="n"/>
    </row>
    <row r="74">
      <c r="A74" s="31" t="n"/>
      <c r="B74" s="18" t="n"/>
      <c r="C74" s="18" t="n"/>
      <c r="D74" s="18" t="n"/>
      <c r="E74" s="19" t="n"/>
      <c r="F74" s="18" t="n"/>
      <c r="G74" s="20" t="n"/>
      <c r="H74" s="20" t="n"/>
      <c r="I74" s="20" t="n"/>
      <c r="J74" s="20" t="n"/>
      <c r="K74" s="21">
        <f>IF(COUNTA(A74:J74)=0,"",IF(COUNTBLANK(A74:J74)&gt;0,"Unvollständig",IF(G74=H74+I74+J74,"Stimmig","Prüfen")))</f>
        <v/>
      </c>
      <c r="L74" s="35">
        <f>IF(OR(G74="",H74=""),"",IFERROR(H74/G74,""))</f>
        <v/>
      </c>
      <c r="M74" s="35">
        <f>IF(C74="","",IFERROR(VLOOKUP(C74,'Parameter'!$A$6:$C$9,3,FALSE),""))</f>
        <v/>
      </c>
      <c r="N74" s="35">
        <f>IF(OR(L74="",M74=""),"",L74-M74)</f>
        <v/>
      </c>
      <c r="O74" s="21">
        <f>IF(COUNTA(A74:J74)=0,"",IF(K74="Unvollständig","Unvollständig",IF(K74="Prüfen","Mengen prüfen",IF(G74=0,"Keine Basis",IF(OR(L74="",M74=""),"Unvollständig",IF(L74&gt;=M74,"Ziel erreicht","Unter Ziel"))))))</f>
        <v/>
      </c>
      <c r="P74" s="23" t="n"/>
    </row>
    <row r="75">
      <c r="A75" s="31" t="n"/>
      <c r="B75" s="18" t="n"/>
      <c r="C75" s="18" t="n"/>
      <c r="D75" s="18" t="n"/>
      <c r="E75" s="19" t="n"/>
      <c r="F75" s="18" t="n"/>
      <c r="G75" s="20" t="n"/>
      <c r="H75" s="20" t="n"/>
      <c r="I75" s="20" t="n"/>
      <c r="J75" s="20" t="n"/>
      <c r="K75" s="24">
        <f>IF(COUNTA(A75:J75)=0,"",IF(COUNTBLANK(A75:J75)&gt;0,"Unvollständig",IF(G75=H75+I75+J75,"Stimmig","Prüfen")))</f>
        <v/>
      </c>
      <c r="L75" s="36">
        <f>IF(OR(G75="",H75=""),"",IFERROR(H75/G75,""))</f>
        <v/>
      </c>
      <c r="M75" s="36">
        <f>IF(C75="","",IFERROR(VLOOKUP(C75,'Parameter'!$A$6:$C$9,3,FALSE),""))</f>
        <v/>
      </c>
      <c r="N75" s="36">
        <f>IF(OR(L75="",M75=""),"",L75-M75)</f>
        <v/>
      </c>
      <c r="O75" s="24">
        <f>IF(COUNTA(A75:J75)=0,"",IF(K75="Unvollständig","Unvollständig",IF(K75="Prüfen","Mengen prüfen",IF(G75=0,"Keine Basis",IF(OR(L75="",M75=""),"Unvollständig",IF(L75&gt;=M75,"Ziel erreicht","Unter Ziel"))))))</f>
        <v/>
      </c>
      <c r="P75" s="23" t="n"/>
    </row>
    <row r="76">
      <c r="A76" s="31" t="n"/>
      <c r="B76" s="18" t="n"/>
      <c r="C76" s="18" t="n"/>
      <c r="D76" s="18" t="n"/>
      <c r="E76" s="19" t="n"/>
      <c r="F76" s="18" t="n"/>
      <c r="G76" s="20" t="n"/>
      <c r="H76" s="20" t="n"/>
      <c r="I76" s="20" t="n"/>
      <c r="J76" s="20" t="n"/>
      <c r="K76" s="21">
        <f>IF(COUNTA(A76:J76)=0,"",IF(COUNTBLANK(A76:J76)&gt;0,"Unvollständig",IF(G76=H76+I76+J76,"Stimmig","Prüfen")))</f>
        <v/>
      </c>
      <c r="L76" s="35">
        <f>IF(OR(G76="",H76=""),"",IFERROR(H76/G76,""))</f>
        <v/>
      </c>
      <c r="M76" s="35">
        <f>IF(C76="","",IFERROR(VLOOKUP(C76,'Parameter'!$A$6:$C$9,3,FALSE),""))</f>
        <v/>
      </c>
      <c r="N76" s="35">
        <f>IF(OR(L76="",M76=""),"",L76-M76)</f>
        <v/>
      </c>
      <c r="O76" s="21">
        <f>IF(COUNTA(A76:J76)=0,"",IF(K76="Unvollständig","Unvollständig",IF(K76="Prüfen","Mengen prüfen",IF(G76=0,"Keine Basis",IF(OR(L76="",M76=""),"Unvollständig",IF(L76&gt;=M76,"Ziel erreicht","Unter Ziel"))))))</f>
        <v/>
      </c>
      <c r="P76" s="23" t="n"/>
    </row>
    <row r="77">
      <c r="A77" s="31" t="n"/>
      <c r="B77" s="18" t="n"/>
      <c r="C77" s="18" t="n"/>
      <c r="D77" s="18" t="n"/>
      <c r="E77" s="19" t="n"/>
      <c r="F77" s="18" t="n"/>
      <c r="G77" s="20" t="n"/>
      <c r="H77" s="20" t="n"/>
      <c r="I77" s="20" t="n"/>
      <c r="J77" s="20" t="n"/>
      <c r="K77" s="24">
        <f>IF(COUNTA(A77:J77)=0,"",IF(COUNTBLANK(A77:J77)&gt;0,"Unvollständig",IF(G77=H77+I77+J77,"Stimmig","Prüfen")))</f>
        <v/>
      </c>
      <c r="L77" s="36">
        <f>IF(OR(G77="",H77=""),"",IFERROR(H77/G77,""))</f>
        <v/>
      </c>
      <c r="M77" s="36">
        <f>IF(C77="","",IFERROR(VLOOKUP(C77,'Parameter'!$A$6:$C$9,3,FALSE),""))</f>
        <v/>
      </c>
      <c r="N77" s="36">
        <f>IF(OR(L77="",M77=""),"",L77-M77)</f>
        <v/>
      </c>
      <c r="O77" s="24">
        <f>IF(COUNTA(A77:J77)=0,"",IF(K77="Unvollständig","Unvollständig",IF(K77="Prüfen","Mengen prüfen",IF(G77=0,"Keine Basis",IF(OR(L77="",M77=""),"Unvollständig",IF(L77&gt;=M77,"Ziel erreicht","Unter Ziel"))))))</f>
        <v/>
      </c>
      <c r="P77" s="23" t="n"/>
    </row>
    <row r="78">
      <c r="A78" s="31" t="n"/>
      <c r="B78" s="18" t="n"/>
      <c r="C78" s="18" t="n"/>
      <c r="D78" s="18" t="n"/>
      <c r="E78" s="19" t="n"/>
      <c r="F78" s="18" t="n"/>
      <c r="G78" s="20" t="n"/>
      <c r="H78" s="20" t="n"/>
      <c r="I78" s="20" t="n"/>
      <c r="J78" s="20" t="n"/>
      <c r="K78" s="21">
        <f>IF(COUNTA(A78:J78)=0,"",IF(COUNTBLANK(A78:J78)&gt;0,"Unvollständig",IF(G78=H78+I78+J78,"Stimmig","Prüfen")))</f>
        <v/>
      </c>
      <c r="L78" s="35">
        <f>IF(OR(G78="",H78=""),"",IFERROR(H78/G78,""))</f>
        <v/>
      </c>
      <c r="M78" s="35">
        <f>IF(C78="","",IFERROR(VLOOKUP(C78,'Parameter'!$A$6:$C$9,3,FALSE),""))</f>
        <v/>
      </c>
      <c r="N78" s="35">
        <f>IF(OR(L78="",M78=""),"",L78-M78)</f>
        <v/>
      </c>
      <c r="O78" s="21">
        <f>IF(COUNTA(A78:J78)=0,"",IF(K78="Unvollständig","Unvollständig",IF(K78="Prüfen","Mengen prüfen",IF(G78=0,"Keine Basis",IF(OR(L78="",M78=""),"Unvollständig",IF(L78&gt;=M78,"Ziel erreicht","Unter Ziel"))))))</f>
        <v/>
      </c>
      <c r="P78" s="23" t="n"/>
    </row>
    <row r="79">
      <c r="A79" s="31" t="n"/>
      <c r="B79" s="18" t="n"/>
      <c r="C79" s="18" t="n"/>
      <c r="D79" s="18" t="n"/>
      <c r="E79" s="19" t="n"/>
      <c r="F79" s="18" t="n"/>
      <c r="G79" s="20" t="n"/>
      <c r="H79" s="20" t="n"/>
      <c r="I79" s="20" t="n"/>
      <c r="J79" s="20" t="n"/>
      <c r="K79" s="24">
        <f>IF(COUNTA(A79:J79)=0,"",IF(COUNTBLANK(A79:J79)&gt;0,"Unvollständig",IF(G79=H79+I79+J79,"Stimmig","Prüfen")))</f>
        <v/>
      </c>
      <c r="L79" s="36">
        <f>IF(OR(G79="",H79=""),"",IFERROR(H79/G79,""))</f>
        <v/>
      </c>
      <c r="M79" s="36">
        <f>IF(C79="","",IFERROR(VLOOKUP(C79,'Parameter'!$A$6:$C$9,3,FALSE),""))</f>
        <v/>
      </c>
      <c r="N79" s="36">
        <f>IF(OR(L79="",M79=""),"",L79-M79)</f>
        <v/>
      </c>
      <c r="O79" s="24">
        <f>IF(COUNTA(A79:J79)=0,"",IF(K79="Unvollständig","Unvollständig",IF(K79="Prüfen","Mengen prüfen",IF(G79=0,"Keine Basis",IF(OR(L79="",M79=""),"Unvollständig",IF(L79&gt;=M79,"Ziel erreicht","Unter Ziel"))))))</f>
        <v/>
      </c>
      <c r="P79" s="23" t="n"/>
    </row>
    <row r="80">
      <c r="A80" s="31" t="n"/>
      <c r="B80" s="18" t="n"/>
      <c r="C80" s="18" t="n"/>
      <c r="D80" s="18" t="n"/>
      <c r="E80" s="19" t="n"/>
      <c r="F80" s="18" t="n"/>
      <c r="G80" s="20" t="n"/>
      <c r="H80" s="20" t="n"/>
      <c r="I80" s="20" t="n"/>
      <c r="J80" s="20" t="n"/>
      <c r="K80" s="21">
        <f>IF(COUNTA(A80:J80)=0,"",IF(COUNTBLANK(A80:J80)&gt;0,"Unvollständig",IF(G80=H80+I80+J80,"Stimmig","Prüfen")))</f>
        <v/>
      </c>
      <c r="L80" s="35">
        <f>IF(OR(G80="",H80=""),"",IFERROR(H80/G80,""))</f>
        <v/>
      </c>
      <c r="M80" s="35">
        <f>IF(C80="","",IFERROR(VLOOKUP(C80,'Parameter'!$A$6:$C$9,3,FALSE),""))</f>
        <v/>
      </c>
      <c r="N80" s="35">
        <f>IF(OR(L80="",M80=""),"",L80-M80)</f>
        <v/>
      </c>
      <c r="O80" s="21">
        <f>IF(COUNTA(A80:J80)=0,"",IF(K80="Unvollständig","Unvollständig",IF(K80="Prüfen","Mengen prüfen",IF(G80=0,"Keine Basis",IF(OR(L80="",M80=""),"Unvollständig",IF(L80&gt;=M80,"Ziel erreicht","Unter Ziel"))))))</f>
        <v/>
      </c>
      <c r="P80" s="23" t="n"/>
    </row>
    <row r="81">
      <c r="A81" s="31" t="n"/>
      <c r="B81" s="18" t="n"/>
      <c r="C81" s="18" t="n"/>
      <c r="D81" s="18" t="n"/>
      <c r="E81" s="19" t="n"/>
      <c r="F81" s="18" t="n"/>
      <c r="G81" s="20" t="n"/>
      <c r="H81" s="20" t="n"/>
      <c r="I81" s="20" t="n"/>
      <c r="J81" s="20" t="n"/>
      <c r="K81" s="24">
        <f>IF(COUNTA(A81:J81)=0,"",IF(COUNTBLANK(A81:J81)&gt;0,"Unvollständig",IF(G81=H81+I81+J81,"Stimmig","Prüfen")))</f>
        <v/>
      </c>
      <c r="L81" s="36">
        <f>IF(OR(G81="",H81=""),"",IFERROR(H81/G81,""))</f>
        <v/>
      </c>
      <c r="M81" s="36">
        <f>IF(C81="","",IFERROR(VLOOKUP(C81,'Parameter'!$A$6:$C$9,3,FALSE),""))</f>
        <v/>
      </c>
      <c r="N81" s="36">
        <f>IF(OR(L81="",M81=""),"",L81-M81)</f>
        <v/>
      </c>
      <c r="O81" s="24">
        <f>IF(COUNTA(A81:J81)=0,"",IF(K81="Unvollständig","Unvollständig",IF(K81="Prüfen","Mengen prüfen",IF(G81=0,"Keine Basis",IF(OR(L81="",M81=""),"Unvollständig",IF(L81&gt;=M81,"Ziel erreicht","Unter Ziel"))))))</f>
        <v/>
      </c>
      <c r="P81" s="23" t="n"/>
    </row>
    <row r="82">
      <c r="A82" s="31" t="n"/>
      <c r="B82" s="18" t="n"/>
      <c r="C82" s="18" t="n"/>
      <c r="D82" s="18" t="n"/>
      <c r="E82" s="19" t="n"/>
      <c r="F82" s="18" t="n"/>
      <c r="G82" s="20" t="n"/>
      <c r="H82" s="20" t="n"/>
      <c r="I82" s="20" t="n"/>
      <c r="J82" s="20" t="n"/>
      <c r="K82" s="21">
        <f>IF(COUNTA(A82:J82)=0,"",IF(COUNTBLANK(A82:J82)&gt;0,"Unvollständig",IF(G82=H82+I82+J82,"Stimmig","Prüfen")))</f>
        <v/>
      </c>
      <c r="L82" s="35">
        <f>IF(OR(G82="",H82=""),"",IFERROR(H82/G82,""))</f>
        <v/>
      </c>
      <c r="M82" s="35">
        <f>IF(C82="","",IFERROR(VLOOKUP(C82,'Parameter'!$A$6:$C$9,3,FALSE),""))</f>
        <v/>
      </c>
      <c r="N82" s="35">
        <f>IF(OR(L82="",M82=""),"",L82-M82)</f>
        <v/>
      </c>
      <c r="O82" s="21">
        <f>IF(COUNTA(A82:J82)=0,"",IF(K82="Unvollständig","Unvollständig",IF(K82="Prüfen","Mengen prüfen",IF(G82=0,"Keine Basis",IF(OR(L82="",M82=""),"Unvollständig",IF(L82&gt;=M82,"Ziel erreicht","Unter Ziel"))))))</f>
        <v/>
      </c>
      <c r="P82" s="23" t="n"/>
    </row>
    <row r="83">
      <c r="A83" s="31" t="n"/>
      <c r="B83" s="18" t="n"/>
      <c r="C83" s="18" t="n"/>
      <c r="D83" s="18" t="n"/>
      <c r="E83" s="19" t="n"/>
      <c r="F83" s="18" t="n"/>
      <c r="G83" s="20" t="n"/>
      <c r="H83" s="20" t="n"/>
      <c r="I83" s="20" t="n"/>
      <c r="J83" s="20" t="n"/>
      <c r="K83" s="24">
        <f>IF(COUNTA(A83:J83)=0,"",IF(COUNTBLANK(A83:J83)&gt;0,"Unvollständig",IF(G83=H83+I83+J83,"Stimmig","Prüfen")))</f>
        <v/>
      </c>
      <c r="L83" s="36">
        <f>IF(OR(G83="",H83=""),"",IFERROR(H83/G83,""))</f>
        <v/>
      </c>
      <c r="M83" s="36">
        <f>IF(C83="","",IFERROR(VLOOKUP(C83,'Parameter'!$A$6:$C$9,3,FALSE),""))</f>
        <v/>
      </c>
      <c r="N83" s="36">
        <f>IF(OR(L83="",M83=""),"",L83-M83)</f>
        <v/>
      </c>
      <c r="O83" s="24">
        <f>IF(COUNTA(A83:J83)=0,"",IF(K83="Unvollständig","Unvollständig",IF(K83="Prüfen","Mengen prüfen",IF(G83=0,"Keine Basis",IF(OR(L83="",M83=""),"Unvollständig",IF(L83&gt;=M83,"Ziel erreicht","Unter Ziel"))))))</f>
        <v/>
      </c>
      <c r="P83" s="23" t="n"/>
    </row>
    <row r="84">
      <c r="A84" s="31" t="n"/>
      <c r="B84" s="18" t="n"/>
      <c r="C84" s="18" t="n"/>
      <c r="D84" s="18" t="n"/>
      <c r="E84" s="19" t="n"/>
      <c r="F84" s="18" t="n"/>
      <c r="G84" s="20" t="n"/>
      <c r="H84" s="20" t="n"/>
      <c r="I84" s="20" t="n"/>
      <c r="J84" s="20" t="n"/>
      <c r="K84" s="21">
        <f>IF(COUNTA(A84:J84)=0,"",IF(COUNTBLANK(A84:J84)&gt;0,"Unvollständig",IF(G84=H84+I84+J84,"Stimmig","Prüfen")))</f>
        <v/>
      </c>
      <c r="L84" s="35">
        <f>IF(OR(G84="",H84=""),"",IFERROR(H84/G84,""))</f>
        <v/>
      </c>
      <c r="M84" s="35">
        <f>IF(C84="","",IFERROR(VLOOKUP(C84,'Parameter'!$A$6:$C$9,3,FALSE),""))</f>
        <v/>
      </c>
      <c r="N84" s="35">
        <f>IF(OR(L84="",M84=""),"",L84-M84)</f>
        <v/>
      </c>
      <c r="O84" s="21">
        <f>IF(COUNTA(A84:J84)=0,"",IF(K84="Unvollständig","Unvollständig",IF(K84="Prüfen","Mengen prüfen",IF(G84=0,"Keine Basis",IF(OR(L84="",M84=""),"Unvollständig",IF(L84&gt;=M84,"Ziel erreicht","Unter Ziel"))))))</f>
        <v/>
      </c>
      <c r="P84" s="23" t="n"/>
    </row>
    <row r="85">
      <c r="A85" s="31" t="n"/>
      <c r="B85" s="18" t="n"/>
      <c r="C85" s="18" t="n"/>
      <c r="D85" s="18" t="n"/>
      <c r="E85" s="19" t="n"/>
      <c r="F85" s="18" t="n"/>
      <c r="G85" s="20" t="n"/>
      <c r="H85" s="20" t="n"/>
      <c r="I85" s="20" t="n"/>
      <c r="J85" s="20" t="n"/>
      <c r="K85" s="24">
        <f>IF(COUNTA(A85:J85)=0,"",IF(COUNTBLANK(A85:J85)&gt;0,"Unvollständig",IF(G85=H85+I85+J85,"Stimmig","Prüfen")))</f>
        <v/>
      </c>
      <c r="L85" s="36">
        <f>IF(OR(G85="",H85=""),"",IFERROR(H85/G85,""))</f>
        <v/>
      </c>
      <c r="M85" s="36">
        <f>IF(C85="","",IFERROR(VLOOKUP(C85,'Parameter'!$A$6:$C$9,3,FALSE),""))</f>
        <v/>
      </c>
      <c r="N85" s="36">
        <f>IF(OR(L85="",M85=""),"",L85-M85)</f>
        <v/>
      </c>
      <c r="O85" s="24">
        <f>IF(COUNTA(A85:J85)=0,"",IF(K85="Unvollständig","Unvollständig",IF(K85="Prüfen","Mengen prüfen",IF(G85=0,"Keine Basis",IF(OR(L85="",M85=""),"Unvollständig",IF(L85&gt;=M85,"Ziel erreicht","Unter Ziel"))))))</f>
        <v/>
      </c>
      <c r="P85" s="23" t="n"/>
    </row>
    <row r="86">
      <c r="A86" s="31" t="n"/>
      <c r="B86" s="18" t="n"/>
      <c r="C86" s="18" t="n"/>
      <c r="D86" s="18" t="n"/>
      <c r="E86" s="19" t="n"/>
      <c r="F86" s="18" t="n"/>
      <c r="G86" s="20" t="n"/>
      <c r="H86" s="20" t="n"/>
      <c r="I86" s="20" t="n"/>
      <c r="J86" s="20" t="n"/>
      <c r="K86" s="21">
        <f>IF(COUNTA(A86:J86)=0,"",IF(COUNTBLANK(A86:J86)&gt;0,"Unvollständig",IF(G86=H86+I86+J86,"Stimmig","Prüfen")))</f>
        <v/>
      </c>
      <c r="L86" s="35">
        <f>IF(OR(G86="",H86=""),"",IFERROR(H86/G86,""))</f>
        <v/>
      </c>
      <c r="M86" s="35">
        <f>IF(C86="","",IFERROR(VLOOKUP(C86,'Parameter'!$A$6:$C$9,3,FALSE),""))</f>
        <v/>
      </c>
      <c r="N86" s="35">
        <f>IF(OR(L86="",M86=""),"",L86-M86)</f>
        <v/>
      </c>
      <c r="O86" s="21">
        <f>IF(COUNTA(A86:J86)=0,"",IF(K86="Unvollständig","Unvollständig",IF(K86="Prüfen","Mengen prüfen",IF(G86=0,"Keine Basis",IF(OR(L86="",M86=""),"Unvollständig",IF(L86&gt;=M86,"Ziel erreicht","Unter Ziel"))))))</f>
        <v/>
      </c>
      <c r="P86" s="23" t="n"/>
    </row>
    <row r="87">
      <c r="A87" s="31" t="n"/>
      <c r="B87" s="18" t="n"/>
      <c r="C87" s="18" t="n"/>
      <c r="D87" s="18" t="n"/>
      <c r="E87" s="19" t="n"/>
      <c r="F87" s="18" t="n"/>
      <c r="G87" s="20" t="n"/>
      <c r="H87" s="20" t="n"/>
      <c r="I87" s="20" t="n"/>
      <c r="J87" s="20" t="n"/>
      <c r="K87" s="24">
        <f>IF(COUNTA(A87:J87)=0,"",IF(COUNTBLANK(A87:J87)&gt;0,"Unvollständig",IF(G87=H87+I87+J87,"Stimmig","Prüfen")))</f>
        <v/>
      </c>
      <c r="L87" s="36">
        <f>IF(OR(G87="",H87=""),"",IFERROR(H87/G87,""))</f>
        <v/>
      </c>
      <c r="M87" s="36">
        <f>IF(C87="","",IFERROR(VLOOKUP(C87,'Parameter'!$A$6:$C$9,3,FALSE),""))</f>
        <v/>
      </c>
      <c r="N87" s="36">
        <f>IF(OR(L87="",M87=""),"",L87-M87)</f>
        <v/>
      </c>
      <c r="O87" s="24">
        <f>IF(COUNTA(A87:J87)=0,"",IF(K87="Unvollständig","Unvollständig",IF(K87="Prüfen","Mengen prüfen",IF(G87=0,"Keine Basis",IF(OR(L87="",M87=""),"Unvollständig",IF(L87&gt;=M87,"Ziel erreicht","Unter Ziel"))))))</f>
        <v/>
      </c>
      <c r="P87" s="23" t="n"/>
    </row>
    <row r="88">
      <c r="A88" s="31" t="n"/>
      <c r="B88" s="18" t="n"/>
      <c r="C88" s="18" t="n"/>
      <c r="D88" s="18" t="n"/>
      <c r="E88" s="19" t="n"/>
      <c r="F88" s="18" t="n"/>
      <c r="G88" s="20" t="n"/>
      <c r="H88" s="20" t="n"/>
      <c r="I88" s="20" t="n"/>
      <c r="J88" s="20" t="n"/>
      <c r="K88" s="21">
        <f>IF(COUNTA(A88:J88)=0,"",IF(COUNTBLANK(A88:J88)&gt;0,"Unvollständig",IF(G88=H88+I88+J88,"Stimmig","Prüfen")))</f>
        <v/>
      </c>
      <c r="L88" s="35">
        <f>IF(OR(G88="",H88=""),"",IFERROR(H88/G88,""))</f>
        <v/>
      </c>
      <c r="M88" s="35">
        <f>IF(C88="","",IFERROR(VLOOKUP(C88,'Parameter'!$A$6:$C$9,3,FALSE),""))</f>
        <v/>
      </c>
      <c r="N88" s="35">
        <f>IF(OR(L88="",M88=""),"",L88-M88)</f>
        <v/>
      </c>
      <c r="O88" s="21">
        <f>IF(COUNTA(A88:J88)=0,"",IF(K88="Unvollständig","Unvollständig",IF(K88="Prüfen","Mengen prüfen",IF(G88=0,"Keine Basis",IF(OR(L88="",M88=""),"Unvollständig",IF(L88&gt;=M88,"Ziel erreicht","Unter Ziel"))))))</f>
        <v/>
      </c>
      <c r="P88" s="23" t="n"/>
    </row>
    <row r="89">
      <c r="A89" s="31" t="n"/>
      <c r="B89" s="18" t="n"/>
      <c r="C89" s="18" t="n"/>
      <c r="D89" s="18" t="n"/>
      <c r="E89" s="19" t="n"/>
      <c r="F89" s="18" t="n"/>
      <c r="G89" s="20" t="n"/>
      <c r="H89" s="20" t="n"/>
      <c r="I89" s="20" t="n"/>
      <c r="J89" s="20" t="n"/>
      <c r="K89" s="24">
        <f>IF(COUNTA(A89:J89)=0,"",IF(COUNTBLANK(A89:J89)&gt;0,"Unvollständig",IF(G89=H89+I89+J89,"Stimmig","Prüfen")))</f>
        <v/>
      </c>
      <c r="L89" s="36">
        <f>IF(OR(G89="",H89=""),"",IFERROR(H89/G89,""))</f>
        <v/>
      </c>
      <c r="M89" s="36">
        <f>IF(C89="","",IFERROR(VLOOKUP(C89,'Parameter'!$A$6:$C$9,3,FALSE),""))</f>
        <v/>
      </c>
      <c r="N89" s="36">
        <f>IF(OR(L89="",M89=""),"",L89-M89)</f>
        <v/>
      </c>
      <c r="O89" s="24">
        <f>IF(COUNTA(A89:J89)=0,"",IF(K89="Unvollständig","Unvollständig",IF(K89="Prüfen","Mengen prüfen",IF(G89=0,"Keine Basis",IF(OR(L89="",M89=""),"Unvollständig",IF(L89&gt;=M89,"Ziel erreicht","Unter Ziel"))))))</f>
        <v/>
      </c>
      <c r="P89" s="23" t="n"/>
    </row>
    <row r="90">
      <c r="A90" s="31" t="n"/>
      <c r="B90" s="18" t="n"/>
      <c r="C90" s="18" t="n"/>
      <c r="D90" s="18" t="n"/>
      <c r="E90" s="19" t="n"/>
      <c r="F90" s="18" t="n"/>
      <c r="G90" s="20" t="n"/>
      <c r="H90" s="20" t="n"/>
      <c r="I90" s="20" t="n"/>
      <c r="J90" s="20" t="n"/>
      <c r="K90" s="21">
        <f>IF(COUNTA(A90:J90)=0,"",IF(COUNTBLANK(A90:J90)&gt;0,"Unvollständig",IF(G90=H90+I90+J90,"Stimmig","Prüfen")))</f>
        <v/>
      </c>
      <c r="L90" s="35">
        <f>IF(OR(G90="",H90=""),"",IFERROR(H90/G90,""))</f>
        <v/>
      </c>
      <c r="M90" s="35">
        <f>IF(C90="","",IFERROR(VLOOKUP(C90,'Parameter'!$A$6:$C$9,3,FALSE),""))</f>
        <v/>
      </c>
      <c r="N90" s="35">
        <f>IF(OR(L90="",M90=""),"",L90-M90)</f>
        <v/>
      </c>
      <c r="O90" s="21">
        <f>IF(COUNTA(A90:J90)=0,"",IF(K90="Unvollständig","Unvollständig",IF(K90="Prüfen","Mengen prüfen",IF(G90=0,"Keine Basis",IF(OR(L90="",M90=""),"Unvollständig",IF(L90&gt;=M90,"Ziel erreicht","Unter Ziel"))))))</f>
        <v/>
      </c>
      <c r="P90" s="23" t="n"/>
    </row>
    <row r="91">
      <c r="A91" s="31" t="n"/>
      <c r="B91" s="18" t="n"/>
      <c r="C91" s="18" t="n"/>
      <c r="D91" s="18" t="n"/>
      <c r="E91" s="19" t="n"/>
      <c r="F91" s="18" t="n"/>
      <c r="G91" s="20" t="n"/>
      <c r="H91" s="20" t="n"/>
      <c r="I91" s="20" t="n"/>
      <c r="J91" s="20" t="n"/>
      <c r="K91" s="24">
        <f>IF(COUNTA(A91:J91)=0,"",IF(COUNTBLANK(A91:J91)&gt;0,"Unvollständig",IF(G91=H91+I91+J91,"Stimmig","Prüfen")))</f>
        <v/>
      </c>
      <c r="L91" s="36">
        <f>IF(OR(G91="",H91=""),"",IFERROR(H91/G91,""))</f>
        <v/>
      </c>
      <c r="M91" s="36">
        <f>IF(C91="","",IFERROR(VLOOKUP(C91,'Parameter'!$A$6:$C$9,3,FALSE),""))</f>
        <v/>
      </c>
      <c r="N91" s="36">
        <f>IF(OR(L91="",M91=""),"",L91-M91)</f>
        <v/>
      </c>
      <c r="O91" s="24">
        <f>IF(COUNTA(A91:J91)=0,"",IF(K91="Unvollständig","Unvollständig",IF(K91="Prüfen","Mengen prüfen",IF(G91=0,"Keine Basis",IF(OR(L91="",M91=""),"Unvollständig",IF(L91&gt;=M91,"Ziel erreicht","Unter Ziel"))))))</f>
        <v/>
      </c>
      <c r="P91" s="23" t="n"/>
    </row>
    <row r="92">
      <c r="A92" s="31" t="n"/>
      <c r="B92" s="18" t="n"/>
      <c r="C92" s="18" t="n"/>
      <c r="D92" s="18" t="n"/>
      <c r="E92" s="19" t="n"/>
      <c r="F92" s="18" t="n"/>
      <c r="G92" s="20" t="n"/>
      <c r="H92" s="20" t="n"/>
      <c r="I92" s="20" t="n"/>
      <c r="J92" s="20" t="n"/>
      <c r="K92" s="21">
        <f>IF(COUNTA(A92:J92)=0,"",IF(COUNTBLANK(A92:J92)&gt;0,"Unvollständig",IF(G92=H92+I92+J92,"Stimmig","Prüfen")))</f>
        <v/>
      </c>
      <c r="L92" s="35">
        <f>IF(OR(G92="",H92=""),"",IFERROR(H92/G92,""))</f>
        <v/>
      </c>
      <c r="M92" s="35">
        <f>IF(C92="","",IFERROR(VLOOKUP(C92,'Parameter'!$A$6:$C$9,3,FALSE),""))</f>
        <v/>
      </c>
      <c r="N92" s="35">
        <f>IF(OR(L92="",M92=""),"",L92-M92)</f>
        <v/>
      </c>
      <c r="O92" s="21">
        <f>IF(COUNTA(A92:J92)=0,"",IF(K92="Unvollständig","Unvollständig",IF(K92="Prüfen","Mengen prüfen",IF(G92=0,"Keine Basis",IF(OR(L92="",M92=""),"Unvollständig",IF(L92&gt;=M92,"Ziel erreicht","Unter Ziel"))))))</f>
        <v/>
      </c>
      <c r="P92" s="23" t="n"/>
    </row>
    <row r="93">
      <c r="A93" s="31" t="n"/>
      <c r="B93" s="18" t="n"/>
      <c r="C93" s="18" t="n"/>
      <c r="D93" s="18" t="n"/>
      <c r="E93" s="19" t="n"/>
      <c r="F93" s="18" t="n"/>
      <c r="G93" s="20" t="n"/>
      <c r="H93" s="20" t="n"/>
      <c r="I93" s="20" t="n"/>
      <c r="J93" s="20" t="n"/>
      <c r="K93" s="24">
        <f>IF(COUNTA(A93:J93)=0,"",IF(COUNTBLANK(A93:J93)&gt;0,"Unvollständig",IF(G93=H93+I93+J93,"Stimmig","Prüfen")))</f>
        <v/>
      </c>
      <c r="L93" s="36">
        <f>IF(OR(G93="",H93=""),"",IFERROR(H93/G93,""))</f>
        <v/>
      </c>
      <c r="M93" s="36">
        <f>IF(C93="","",IFERROR(VLOOKUP(C93,'Parameter'!$A$6:$C$9,3,FALSE),""))</f>
        <v/>
      </c>
      <c r="N93" s="36">
        <f>IF(OR(L93="",M93=""),"",L93-M93)</f>
        <v/>
      </c>
      <c r="O93" s="24">
        <f>IF(COUNTA(A93:J93)=0,"",IF(K93="Unvollständig","Unvollständig",IF(K93="Prüfen","Mengen prüfen",IF(G93=0,"Keine Basis",IF(OR(L93="",M93=""),"Unvollständig",IF(L93&gt;=M93,"Ziel erreicht","Unter Ziel"))))))</f>
        <v/>
      </c>
      <c r="P93" s="23" t="n"/>
    </row>
    <row r="94">
      <c r="A94" s="31" t="n"/>
      <c r="B94" s="18" t="n"/>
      <c r="C94" s="18" t="n"/>
      <c r="D94" s="18" t="n"/>
      <c r="E94" s="19" t="n"/>
      <c r="F94" s="18" t="n"/>
      <c r="G94" s="20" t="n"/>
      <c r="H94" s="20" t="n"/>
      <c r="I94" s="20" t="n"/>
      <c r="J94" s="20" t="n"/>
      <c r="K94" s="21">
        <f>IF(COUNTA(A94:J94)=0,"",IF(COUNTBLANK(A94:J94)&gt;0,"Unvollständig",IF(G94=H94+I94+J94,"Stimmig","Prüfen")))</f>
        <v/>
      </c>
      <c r="L94" s="35">
        <f>IF(OR(G94="",H94=""),"",IFERROR(H94/G94,""))</f>
        <v/>
      </c>
      <c r="M94" s="35">
        <f>IF(C94="","",IFERROR(VLOOKUP(C94,'Parameter'!$A$6:$C$9,3,FALSE),""))</f>
        <v/>
      </c>
      <c r="N94" s="35">
        <f>IF(OR(L94="",M94=""),"",L94-M94)</f>
        <v/>
      </c>
      <c r="O94" s="21">
        <f>IF(COUNTA(A94:J94)=0,"",IF(K94="Unvollständig","Unvollständig",IF(K94="Prüfen","Mengen prüfen",IF(G94=0,"Keine Basis",IF(OR(L94="",M94=""),"Unvollständig",IF(L94&gt;=M94,"Ziel erreicht","Unter Ziel"))))))</f>
        <v/>
      </c>
      <c r="P94" s="23" t="n"/>
    </row>
    <row r="95">
      <c r="A95" s="31" t="n"/>
      <c r="B95" s="18" t="n"/>
      <c r="C95" s="18" t="n"/>
      <c r="D95" s="18" t="n"/>
      <c r="E95" s="19" t="n"/>
      <c r="F95" s="18" t="n"/>
      <c r="G95" s="20" t="n"/>
      <c r="H95" s="20" t="n"/>
      <c r="I95" s="20" t="n"/>
      <c r="J95" s="20" t="n"/>
      <c r="K95" s="24">
        <f>IF(COUNTA(A95:J95)=0,"",IF(COUNTBLANK(A95:J95)&gt;0,"Unvollständig",IF(G95=H95+I95+J95,"Stimmig","Prüfen")))</f>
        <v/>
      </c>
      <c r="L95" s="36">
        <f>IF(OR(G95="",H95=""),"",IFERROR(H95/G95,""))</f>
        <v/>
      </c>
      <c r="M95" s="36">
        <f>IF(C95="","",IFERROR(VLOOKUP(C95,'Parameter'!$A$6:$C$9,3,FALSE),""))</f>
        <v/>
      </c>
      <c r="N95" s="36">
        <f>IF(OR(L95="",M95=""),"",L95-M95)</f>
        <v/>
      </c>
      <c r="O95" s="24">
        <f>IF(COUNTA(A95:J95)=0,"",IF(K95="Unvollständig","Unvollständig",IF(K95="Prüfen","Mengen prüfen",IF(G95=0,"Keine Basis",IF(OR(L95="",M95=""),"Unvollständig",IF(L95&gt;=M95,"Ziel erreicht","Unter Ziel"))))))</f>
        <v/>
      </c>
      <c r="P95" s="23" t="n"/>
    </row>
    <row r="96">
      <c r="A96" s="31" t="n"/>
      <c r="B96" s="18" t="n"/>
      <c r="C96" s="18" t="n"/>
      <c r="D96" s="18" t="n"/>
      <c r="E96" s="19" t="n"/>
      <c r="F96" s="18" t="n"/>
      <c r="G96" s="20" t="n"/>
      <c r="H96" s="20" t="n"/>
      <c r="I96" s="20" t="n"/>
      <c r="J96" s="20" t="n"/>
      <c r="K96" s="21">
        <f>IF(COUNTA(A96:J96)=0,"",IF(COUNTBLANK(A96:J96)&gt;0,"Unvollständig",IF(G96=H96+I96+J96,"Stimmig","Prüfen")))</f>
        <v/>
      </c>
      <c r="L96" s="35">
        <f>IF(OR(G96="",H96=""),"",IFERROR(H96/G96,""))</f>
        <v/>
      </c>
      <c r="M96" s="35">
        <f>IF(C96="","",IFERROR(VLOOKUP(C96,'Parameter'!$A$6:$C$9,3,FALSE),""))</f>
        <v/>
      </c>
      <c r="N96" s="35">
        <f>IF(OR(L96="",M96=""),"",L96-M96)</f>
        <v/>
      </c>
      <c r="O96" s="21">
        <f>IF(COUNTA(A96:J96)=0,"",IF(K96="Unvollständig","Unvollständig",IF(K96="Prüfen","Mengen prüfen",IF(G96=0,"Keine Basis",IF(OR(L96="",M96=""),"Unvollständig",IF(L96&gt;=M96,"Ziel erreicht","Unter Ziel"))))))</f>
        <v/>
      </c>
      <c r="P96" s="23" t="n"/>
    </row>
    <row r="97">
      <c r="A97" s="31" t="n"/>
      <c r="B97" s="18" t="n"/>
      <c r="C97" s="18" t="n"/>
      <c r="D97" s="18" t="n"/>
      <c r="E97" s="19" t="n"/>
      <c r="F97" s="18" t="n"/>
      <c r="G97" s="20" t="n"/>
      <c r="H97" s="20" t="n"/>
      <c r="I97" s="20" t="n"/>
      <c r="J97" s="20" t="n"/>
      <c r="K97" s="24">
        <f>IF(COUNTA(A97:J97)=0,"",IF(COUNTBLANK(A97:J97)&gt;0,"Unvollständig",IF(G97=H97+I97+J97,"Stimmig","Prüfen")))</f>
        <v/>
      </c>
      <c r="L97" s="36">
        <f>IF(OR(G97="",H97=""),"",IFERROR(H97/G97,""))</f>
        <v/>
      </c>
      <c r="M97" s="36">
        <f>IF(C97="","",IFERROR(VLOOKUP(C97,'Parameter'!$A$6:$C$9,3,FALSE),""))</f>
        <v/>
      </c>
      <c r="N97" s="36">
        <f>IF(OR(L97="",M97=""),"",L97-M97)</f>
        <v/>
      </c>
      <c r="O97" s="24">
        <f>IF(COUNTA(A97:J97)=0,"",IF(K97="Unvollständig","Unvollständig",IF(K97="Prüfen","Mengen prüfen",IF(G97=0,"Keine Basis",IF(OR(L97="",M97=""),"Unvollständig",IF(L97&gt;=M97,"Ziel erreicht","Unter Ziel"))))))</f>
        <v/>
      </c>
      <c r="P97" s="23" t="n"/>
    </row>
    <row r="98">
      <c r="A98" s="31" t="n"/>
      <c r="B98" s="18" t="n"/>
      <c r="C98" s="18" t="n"/>
      <c r="D98" s="18" t="n"/>
      <c r="E98" s="19" t="n"/>
      <c r="F98" s="18" t="n"/>
      <c r="G98" s="20" t="n"/>
      <c r="H98" s="20" t="n"/>
      <c r="I98" s="20" t="n"/>
      <c r="J98" s="20" t="n"/>
      <c r="K98" s="21">
        <f>IF(COUNTA(A98:J98)=0,"",IF(COUNTBLANK(A98:J98)&gt;0,"Unvollständig",IF(G98=H98+I98+J98,"Stimmig","Prüfen")))</f>
        <v/>
      </c>
      <c r="L98" s="35">
        <f>IF(OR(G98="",H98=""),"",IFERROR(H98/G98,""))</f>
        <v/>
      </c>
      <c r="M98" s="35">
        <f>IF(C98="","",IFERROR(VLOOKUP(C98,'Parameter'!$A$6:$C$9,3,FALSE),""))</f>
        <v/>
      </c>
      <c r="N98" s="35">
        <f>IF(OR(L98="",M98=""),"",L98-M98)</f>
        <v/>
      </c>
      <c r="O98" s="21">
        <f>IF(COUNTA(A98:J98)=0,"",IF(K98="Unvollständig","Unvollständig",IF(K98="Prüfen","Mengen prüfen",IF(G98=0,"Keine Basis",IF(OR(L98="",M98=""),"Unvollständig",IF(L98&gt;=M98,"Ziel erreicht","Unter Ziel"))))))</f>
        <v/>
      </c>
      <c r="P98" s="23" t="n"/>
    </row>
    <row r="99">
      <c r="A99" s="31" t="n"/>
      <c r="B99" s="18" t="n"/>
      <c r="C99" s="18" t="n"/>
      <c r="D99" s="18" t="n"/>
      <c r="E99" s="19" t="n"/>
      <c r="F99" s="18" t="n"/>
      <c r="G99" s="20" t="n"/>
      <c r="H99" s="20" t="n"/>
      <c r="I99" s="20" t="n"/>
      <c r="J99" s="20" t="n"/>
      <c r="K99" s="24">
        <f>IF(COUNTA(A99:J99)=0,"",IF(COUNTBLANK(A99:J99)&gt;0,"Unvollständig",IF(G99=H99+I99+J99,"Stimmig","Prüfen")))</f>
        <v/>
      </c>
      <c r="L99" s="36">
        <f>IF(OR(G99="",H99=""),"",IFERROR(H99/G99,""))</f>
        <v/>
      </c>
      <c r="M99" s="36">
        <f>IF(C99="","",IFERROR(VLOOKUP(C99,'Parameter'!$A$6:$C$9,3,FALSE),""))</f>
        <v/>
      </c>
      <c r="N99" s="36">
        <f>IF(OR(L99="",M99=""),"",L99-M99)</f>
        <v/>
      </c>
      <c r="O99" s="24">
        <f>IF(COUNTA(A99:J99)=0,"",IF(K99="Unvollständig","Unvollständig",IF(K99="Prüfen","Mengen prüfen",IF(G99=0,"Keine Basis",IF(OR(L99="",M99=""),"Unvollständig",IF(L99&gt;=M99,"Ziel erreicht","Unter Ziel"))))))</f>
        <v/>
      </c>
      <c r="P99" s="23" t="n"/>
    </row>
    <row r="100">
      <c r="A100" s="31" t="n"/>
      <c r="B100" s="18" t="n"/>
      <c r="C100" s="18" t="n"/>
      <c r="D100" s="18" t="n"/>
      <c r="E100" s="19" t="n"/>
      <c r="F100" s="18" t="n"/>
      <c r="G100" s="20" t="n"/>
      <c r="H100" s="20" t="n"/>
      <c r="I100" s="20" t="n"/>
      <c r="J100" s="20" t="n"/>
      <c r="K100" s="21">
        <f>IF(COUNTA(A100:J100)=0,"",IF(COUNTBLANK(A100:J100)&gt;0,"Unvollständig",IF(G100=H100+I100+J100,"Stimmig","Prüfen")))</f>
        <v/>
      </c>
      <c r="L100" s="35">
        <f>IF(OR(G100="",H100=""),"",IFERROR(H100/G100,""))</f>
        <v/>
      </c>
      <c r="M100" s="35">
        <f>IF(C100="","",IFERROR(VLOOKUP(C100,'Parameter'!$A$6:$C$9,3,FALSE),""))</f>
        <v/>
      </c>
      <c r="N100" s="35">
        <f>IF(OR(L100="",M100=""),"",L100-M100)</f>
        <v/>
      </c>
      <c r="O100" s="21">
        <f>IF(COUNTA(A100:J100)=0,"",IF(K100="Unvollständig","Unvollständig",IF(K100="Prüfen","Mengen prüfen",IF(G100=0,"Keine Basis",IF(OR(L100="",M100=""),"Unvollständig",IF(L100&gt;=M100,"Ziel erreicht","Unter Ziel"))))))</f>
        <v/>
      </c>
      <c r="P100" s="23" t="n"/>
    </row>
    <row r="101">
      <c r="A101" s="31" t="n"/>
      <c r="B101" s="18" t="n"/>
      <c r="C101" s="18" t="n"/>
      <c r="D101" s="18" t="n"/>
      <c r="E101" s="19" t="n"/>
      <c r="F101" s="18" t="n"/>
      <c r="G101" s="20" t="n"/>
      <c r="H101" s="20" t="n"/>
      <c r="I101" s="20" t="n"/>
      <c r="J101" s="20" t="n"/>
      <c r="K101" s="24">
        <f>IF(COUNTA(A101:J101)=0,"",IF(COUNTBLANK(A101:J101)&gt;0,"Unvollständig",IF(G101=H101+I101+J101,"Stimmig","Prüfen")))</f>
        <v/>
      </c>
      <c r="L101" s="36">
        <f>IF(OR(G101="",H101=""),"",IFERROR(H101/G101,""))</f>
        <v/>
      </c>
      <c r="M101" s="36">
        <f>IF(C101="","",IFERROR(VLOOKUP(C101,'Parameter'!$A$6:$C$9,3,FALSE),""))</f>
        <v/>
      </c>
      <c r="N101" s="36">
        <f>IF(OR(L101="",M101=""),"",L101-M101)</f>
        <v/>
      </c>
      <c r="O101" s="24">
        <f>IF(COUNTA(A101:J101)=0,"",IF(K101="Unvollständig","Unvollständig",IF(K101="Prüfen","Mengen prüfen",IF(G101=0,"Keine Basis",IF(OR(L101="",M101=""),"Unvollständig",IF(L101&gt;=M101,"Ziel erreicht","Unter Ziel"))))))</f>
        <v/>
      </c>
      <c r="P101" s="23" t="n"/>
    </row>
    <row r="102">
      <c r="A102" s="31" t="n"/>
      <c r="B102" s="18" t="n"/>
      <c r="C102" s="18" t="n"/>
      <c r="D102" s="18" t="n"/>
      <c r="E102" s="19" t="n"/>
      <c r="F102" s="18" t="n"/>
      <c r="G102" s="20" t="n"/>
      <c r="H102" s="20" t="n"/>
      <c r="I102" s="20" t="n"/>
      <c r="J102" s="20" t="n"/>
      <c r="K102" s="21">
        <f>IF(COUNTA(A102:J102)=0,"",IF(COUNTBLANK(A102:J102)&gt;0,"Unvollständig",IF(G102=H102+I102+J102,"Stimmig","Prüfen")))</f>
        <v/>
      </c>
      <c r="L102" s="35">
        <f>IF(OR(G102="",H102=""),"",IFERROR(H102/G102,""))</f>
        <v/>
      </c>
      <c r="M102" s="35">
        <f>IF(C102="","",IFERROR(VLOOKUP(C102,'Parameter'!$A$6:$C$9,3,FALSE),""))</f>
        <v/>
      </c>
      <c r="N102" s="35">
        <f>IF(OR(L102="",M102=""),"",L102-M102)</f>
        <v/>
      </c>
      <c r="O102" s="21">
        <f>IF(COUNTA(A102:J102)=0,"",IF(K102="Unvollständig","Unvollständig",IF(K102="Prüfen","Mengen prüfen",IF(G102=0,"Keine Basis",IF(OR(L102="",M102=""),"Unvollständig",IF(L102&gt;=M102,"Ziel erreicht","Unter Ziel"))))))</f>
        <v/>
      </c>
      <c r="P102" s="23" t="n"/>
    </row>
    <row r="103">
      <c r="A103" s="31" t="n"/>
      <c r="B103" s="18" t="n"/>
      <c r="C103" s="18" t="n"/>
      <c r="D103" s="18" t="n"/>
      <c r="E103" s="19" t="n"/>
      <c r="F103" s="18" t="n"/>
      <c r="G103" s="20" t="n"/>
      <c r="H103" s="20" t="n"/>
      <c r="I103" s="20" t="n"/>
      <c r="J103" s="20" t="n"/>
      <c r="K103" s="24">
        <f>IF(COUNTA(A103:J103)=0,"",IF(COUNTBLANK(A103:J103)&gt;0,"Unvollständig",IF(G103=H103+I103+J103,"Stimmig","Prüfen")))</f>
        <v/>
      </c>
      <c r="L103" s="36">
        <f>IF(OR(G103="",H103=""),"",IFERROR(H103/G103,""))</f>
        <v/>
      </c>
      <c r="M103" s="36">
        <f>IF(C103="","",IFERROR(VLOOKUP(C103,'Parameter'!$A$6:$C$9,3,FALSE),""))</f>
        <v/>
      </c>
      <c r="N103" s="36">
        <f>IF(OR(L103="",M103=""),"",L103-M103)</f>
        <v/>
      </c>
      <c r="O103" s="24">
        <f>IF(COUNTA(A103:J103)=0,"",IF(K103="Unvollständig","Unvollständig",IF(K103="Prüfen","Mengen prüfen",IF(G103=0,"Keine Basis",IF(OR(L103="",M103=""),"Unvollständig",IF(L103&gt;=M103,"Ziel erreicht","Unter Ziel"))))))</f>
        <v/>
      </c>
      <c r="P103" s="23" t="n"/>
    </row>
    <row r="104">
      <c r="A104" s="31" t="n"/>
      <c r="B104" s="18" t="n"/>
      <c r="C104" s="18" t="n"/>
      <c r="D104" s="18" t="n"/>
      <c r="E104" s="19" t="n"/>
      <c r="F104" s="18" t="n"/>
      <c r="G104" s="20" t="n"/>
      <c r="H104" s="20" t="n"/>
      <c r="I104" s="20" t="n"/>
      <c r="J104" s="20" t="n"/>
      <c r="K104" s="21">
        <f>IF(COUNTA(A104:J104)=0,"",IF(COUNTBLANK(A104:J104)&gt;0,"Unvollständig",IF(G104=H104+I104+J104,"Stimmig","Prüfen")))</f>
        <v/>
      </c>
      <c r="L104" s="35">
        <f>IF(OR(G104="",H104=""),"",IFERROR(H104/G104,""))</f>
        <v/>
      </c>
      <c r="M104" s="35">
        <f>IF(C104="","",IFERROR(VLOOKUP(C104,'Parameter'!$A$6:$C$9,3,FALSE),""))</f>
        <v/>
      </c>
      <c r="N104" s="35">
        <f>IF(OR(L104="",M104=""),"",L104-M104)</f>
        <v/>
      </c>
      <c r="O104" s="21">
        <f>IF(COUNTA(A104:J104)=0,"",IF(K104="Unvollständig","Unvollständig",IF(K104="Prüfen","Mengen prüfen",IF(G104=0,"Keine Basis",IF(OR(L104="",M104=""),"Unvollständig",IF(L104&gt;=M104,"Ziel erreicht","Unter Ziel"))))))</f>
        <v/>
      </c>
      <c r="P104" s="23" t="n"/>
    </row>
    <row r="105">
      <c r="A105" s="31" t="n"/>
      <c r="B105" s="18" t="n"/>
      <c r="C105" s="18" t="n"/>
      <c r="D105" s="18" t="n"/>
      <c r="E105" s="19" t="n"/>
      <c r="F105" s="18" t="n"/>
      <c r="G105" s="20" t="n"/>
      <c r="H105" s="20" t="n"/>
      <c r="I105" s="20" t="n"/>
      <c r="J105" s="20" t="n"/>
      <c r="K105" s="24">
        <f>IF(COUNTA(A105:J105)=0,"",IF(COUNTBLANK(A105:J105)&gt;0,"Unvollständig",IF(G105=H105+I105+J105,"Stimmig","Prüfen")))</f>
        <v/>
      </c>
      <c r="L105" s="36">
        <f>IF(OR(G105="",H105=""),"",IFERROR(H105/G105,""))</f>
        <v/>
      </c>
      <c r="M105" s="36">
        <f>IF(C105="","",IFERROR(VLOOKUP(C105,'Parameter'!$A$6:$C$9,3,FALSE),""))</f>
        <v/>
      </c>
      <c r="N105" s="36">
        <f>IF(OR(L105="",M105=""),"",L105-M105)</f>
        <v/>
      </c>
      <c r="O105" s="24">
        <f>IF(COUNTA(A105:J105)=0,"",IF(K105="Unvollständig","Unvollständig",IF(K105="Prüfen","Mengen prüfen",IF(G105=0,"Keine Basis",IF(OR(L105="",M105=""),"Unvollständig",IF(L105&gt;=M105,"Ziel erreicht","Unter Ziel"))))))</f>
        <v/>
      </c>
      <c r="P105" s="23" t="n"/>
    </row>
  </sheetData>
  <autoFilter ref="A5:P105"/>
  <mergeCells count="1">
    <mergeCell ref="A1:P1"/>
  </mergeCells>
  <conditionalFormatting sqref="B6:B105">
    <cfRule type="expression" priority="1" dxfId="1">
      <formula>AND($B6&lt;&gt;"",COUNTIF($B$6:$B$105,$B6)&gt;1)</formula>
    </cfRule>
  </conditionalFormatting>
  <conditionalFormatting sqref="K6:K105">
    <cfRule type="expression" priority="2" dxfId="1">
      <formula>AND($K6&lt;&gt;"",$K6&lt;&gt;"Stimmig")</formula>
    </cfRule>
  </conditionalFormatting>
  <conditionalFormatting sqref="L6:L105">
    <cfRule type="expression" priority="3" dxfId="0">
      <formula>AND(ISNUMBER($L6),ISNUMBER($M6),$L6&gt;=$M6)</formula>
    </cfRule>
    <cfRule type="expression" priority="4" dxfId="1">
      <formula>AND(ISNUMBER($L6),ISNUMBER($M6),$L6&lt;$M6)</formula>
    </cfRule>
  </conditionalFormatting>
  <conditionalFormatting sqref="O6:O105">
    <cfRule type="expression" priority="5" dxfId="0">
      <formula>$O6="Ziel erreicht"</formula>
    </cfRule>
    <cfRule type="expression" priority="6" dxfId="1">
      <formula>OR($O6="Unter Ziel",$O6="Mengen prüfen",$O6="Unvollständig")</formula>
    </cfRule>
  </conditionalFormatting>
  <dataValidations count="6">
    <dataValidation sqref="A6:A105" showDropDown="0" showInputMessage="1" showErrorMessage="1" allowBlank="0" errorTitle="Datum prüfen" error="Das Datum liegt außerhalb des empfohlenen Zeitfensters." promptTitle="Prüfdatum" prompt="Datum im Format TT.MM.JJJJ eingeben." type="date" errorStyle="warning" operator="between">
      <formula1>=DATE(YEAR(TODAY())-1,1,1)</formula1>
      <formula2>=DATE(YEAR(TODAY())+1,12,31)</formula2>
    </dataValidation>
    <dataValidation sqref="C6:C105" showDropDown="0" showInputMessage="1" showErrorMessage="1" allowBlank="0" errorTitle="Produkt prüfen" error="Nach Möglichkeit einen Produktwert aus dem Blatt Parameter verwenden." promptTitle="Produkt" prompt="Fiktives Produkt aus der stabilen Auswahlliste auswählen." type="list" errorStyle="warning">
      <formula1>=INDIRECT("Parameter!$A$6:$A$9")</formula1>
    </dataValidation>
    <dataValidation sqref="D6:D105" showDropDown="0" showInputMessage="1" showErrorMessage="1" allowBlank="0" errorTitle="Anlage prüfen" error="Nach Möglichkeit einen Anlagenwert aus dem Blatt Parameter verwenden." promptTitle="Anlage" prompt="Fiktive Anlage aus der Auswahlliste auswählen." type="list" errorStyle="warning">
      <formula1>=INDIRECT("Parameter!$E$6:$E$9")</formula1>
    </dataValidation>
    <dataValidation sqref="E6:E105" showDropDown="0" showInputMessage="1" showErrorMessage="1" allowBlank="0" errorTitle="Schicht prüfen" error="Nach Möglichkeit einen Schichtwert aus der Auswahlliste verwenden." promptTitle="Schicht" prompt="Schicht aus der stabilen Auswahlliste auswählen." type="list" errorStyle="warning">
      <formula1>=INDIRECT("Parameter!$G$6:$G$8")</formula1>
    </dataValidation>
    <dataValidation sqref="F6:F105" showDropDown="0" showInputMessage="1" showErrorMessage="1" allowBlank="0" errorTitle="Rolle prüfen" error="Nach Möglichkeit eine unpersönliche Verantwortungsrolle auswählen." promptTitle="Verantwortungsrolle" prompt="Keine Personennamen eintragen; ausschließlich eine fiktive Rolle auswählen." type="list" errorStyle="warning">
      <formula1>=INDIRECT("Parameter!$I$6:$I$9")</formula1>
    </dataValidation>
    <dataValidation sqref="G6:J105" showDropDown="0" showInputMessage="1" showErrorMessage="1" allowBlank="0" errorTitle="Menge prüfen" error="Die Menge liegt außerhalb des empfohlenen Bereichs." promptTitle="Einheiten" prompt="Nichtnegative ganze Einheiten eingeben; die Mengenbilanz wird zusätzlich geprüft." type="whole" errorStyle="warning" operator="between">
      <formula1>0</formula1>
      <formula2>=INDIRECT("Parameter!$B$13")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7" customWidth="1" min="1" max="1"/>
    <col width="43" customWidth="1" min="2" max="2"/>
    <col width="25" customWidth="1" min="3" max="3"/>
    <col width="3" customWidth="1" min="4" max="4"/>
    <col width="24" customWidth="1" min="5" max="5"/>
    <col width="3" customWidth="1" min="6" max="6"/>
    <col width="18" customWidth="1" min="7" max="7"/>
    <col width="3" customWidth="1" min="8" max="8"/>
    <col width="27" customWidth="1" min="9" max="9"/>
  </cols>
  <sheetData>
    <row r="1" ht="29" customHeight="1">
      <c r="A1" s="1" t="inlineStr">
        <is>
          <t>Parameter – Auswahllisten und veränderbare Grenzwerte</t>
        </is>
      </c>
      <c r="B1" s="29" t="n"/>
      <c r="C1" s="29" t="n"/>
      <c r="D1" s="29" t="n"/>
      <c r="E1" s="29" t="n"/>
      <c r="F1" s="29" t="n"/>
      <c r="G1" s="29" t="n"/>
      <c r="H1" s="29" t="n"/>
      <c r="I1" s="30" t="n"/>
    </row>
    <row r="2" ht="31" customHeight="1">
      <c r="A2" s="3" t="inlineStr">
        <is>
          <t>Zweck</t>
        </is>
      </c>
      <c r="B2" s="4" t="inlineStr">
        <is>
          <t>Pflege der fiktiven Produkte, Auswahlwerte und Zielwerte</t>
        </is>
      </c>
    </row>
    <row r="3" ht="31" customHeight="1">
      <c r="A3" s="3" t="inlineStr">
        <is>
          <t>Datenquelle</t>
        </is>
      </c>
      <c r="B3" s="4" t="inlineStr">
        <is>
          <t>Manuell festgelegte betriebliche Annahmen; keine Norm- oder Freigabewerte</t>
        </is>
      </c>
    </row>
    <row r="4" ht="31" customHeight="1">
      <c r="A4" s="3" t="inlineStr">
        <is>
          <t>Sichtbares Ergebnis</t>
        </is>
      </c>
      <c r="B4" s="4" t="inlineStr">
        <is>
          <t>Nachvollziehbare Listen für Validierungen und veränderbare FPY-Grenzwerte</t>
        </is>
      </c>
    </row>
    <row r="5">
      <c r="A5" s="7" t="inlineStr">
        <is>
          <t>Produkt</t>
        </is>
      </c>
      <c r="B5" s="7" t="inlineStr">
        <is>
          <t>Beschreibung</t>
        </is>
      </c>
      <c r="C5" s="7" t="inlineStr">
        <is>
          <t>Ziel-FPY</t>
        </is>
      </c>
      <c r="E5" s="7" t="inlineStr">
        <is>
          <t>Anlage</t>
        </is>
      </c>
      <c r="G5" s="7" t="inlineStr">
        <is>
          <t>Schicht</t>
        </is>
      </c>
      <c r="I5" s="7" t="inlineStr">
        <is>
          <t>Verantwortungsrolle</t>
        </is>
      </c>
    </row>
    <row r="6">
      <c r="A6" s="23" t="inlineStr">
        <is>
          <t>Nordstern-Gehäuse A</t>
        </is>
      </c>
      <c r="B6" s="23" t="inlineStr">
        <is>
          <t>Gefrästes Leichtbaugehäuse, fiktiv</t>
        </is>
      </c>
      <c r="C6" s="37" t="n">
        <v>0.9399999999999999</v>
      </c>
      <c r="E6" s="18" t="inlineStr">
        <is>
          <t>Linie Fichte-01</t>
        </is>
      </c>
      <c r="G6" s="18" t="inlineStr">
        <is>
          <t>Frühschicht</t>
        </is>
      </c>
      <c r="I6" s="18" t="inlineStr">
        <is>
          <t>Schichtkoordination A</t>
        </is>
      </c>
    </row>
    <row r="7">
      <c r="A7" s="23" t="inlineStr">
        <is>
          <t>Kieselrad-Welle B</t>
        </is>
      </c>
      <c r="B7" s="23" t="inlineStr">
        <is>
          <t>Gedrehte Präzisionswelle, fiktiv</t>
        </is>
      </c>
      <c r="C7" s="37" t="n">
        <v>0.96</v>
      </c>
      <c r="E7" s="18" t="inlineStr">
        <is>
          <t>Zelle Kranich-02</t>
        </is>
      </c>
      <c r="G7" s="18" t="inlineStr">
        <is>
          <t>Spätschicht</t>
        </is>
      </c>
      <c r="I7" s="18" t="inlineStr">
        <is>
          <t>Qualitätsrolle B</t>
        </is>
      </c>
    </row>
    <row r="8">
      <c r="A8" s="23" t="inlineStr">
        <is>
          <t>Waldstrom-Träger C</t>
        </is>
      </c>
      <c r="B8" s="23" t="inlineStr">
        <is>
          <t>Geschweißter Baugruppenträger, fiktiv</t>
        </is>
      </c>
      <c r="C8" s="37" t="n">
        <v>0.92</v>
      </c>
      <c r="E8" s="18" t="inlineStr">
        <is>
          <t>Presse Elbe-03</t>
        </is>
      </c>
      <c r="G8" s="18" t="inlineStr">
        <is>
          <t>Nachtschicht</t>
        </is>
      </c>
      <c r="I8" s="18" t="inlineStr">
        <is>
          <t>Fertigungssteuerung C</t>
        </is>
      </c>
    </row>
    <row r="9">
      <c r="A9" s="23" t="inlineStr">
        <is>
          <t>Morgenrot-Kappe D</t>
        </is>
      </c>
      <c r="B9" s="23" t="inlineStr">
        <is>
          <t>Tiefgezogene Schutzkappe, fiktiv</t>
        </is>
      </c>
      <c r="C9" s="37" t="n">
        <v>0.95</v>
      </c>
      <c r="E9" s="18" t="inlineStr">
        <is>
          <t>Station Quarz-04</t>
        </is>
      </c>
      <c r="G9" s="18" t="n"/>
      <c r="I9" s="18" t="inlineStr">
        <is>
          <t>Prozessbetreuung D</t>
        </is>
      </c>
    </row>
    <row r="10"/>
    <row r="11">
      <c r="A11" s="3" t="inlineStr">
        <is>
          <t>Grenzwert oder Annahme</t>
        </is>
      </c>
      <c r="B11" s="3" t="inlineStr">
        <is>
          <t>Eingabewert</t>
        </is>
      </c>
      <c r="C11" s="3" t="inlineStr">
        <is>
          <t>Einheit und Verwendung</t>
        </is>
      </c>
    </row>
    <row r="12">
      <c r="A12" s="27" t="inlineStr">
        <is>
          <t>Gesamtziel-FPY</t>
        </is>
      </c>
      <c r="B12" s="37" t="n">
        <v>0.95</v>
      </c>
      <c r="C12" s="27" t="inlineStr">
        <is>
          <t>Anteil; Entscheidung in der Zusammenfassung</t>
        </is>
      </c>
    </row>
    <row r="13">
      <c r="A13" s="27" t="inlineStr">
        <is>
          <t>Plausible Mengenobergrenze</t>
        </is>
      </c>
      <c r="B13" s="28" t="n">
        <v>10000</v>
      </c>
      <c r="C13" s="27" t="inlineStr">
        <is>
          <t>Einheiten je Datensatz; Validierung gibt nur eine Warnung</t>
        </is>
      </c>
    </row>
  </sheetData>
  <mergeCells count="1">
    <mergeCell ref="A1:I1"/>
  </mergeCells>
  <dataValidations count="2">
    <dataValidation sqref="B12 C6:C9" showDropDown="0" showInputMessage="1" showErrorMessage="1" allowBlank="0" errorTitle="Zielwert prüfen" error="Ein FPY-Ziel wird als Anteil zwischen 0 und 1 erwartet." promptTitle="FPY-Ziel" prompt="Beispiel: 0,95 entspricht 95,0 %." type="decimal" errorStyle="warning" operator="between">
      <formula1>0</formula1>
      <formula2>1</formula2>
    </dataValidation>
    <dataValidation sqref="B13" showDropDown="0" showInputMessage="1" showErrorMessage="1" allowBlank="0" errorTitle="Obergrenze prüfen" error="Eine positive ganze Mengenobergrenze bis 1.000.000 wird empfohlen." promptTitle="Mengenobergrenze" prompt="Dieser veränderbare Wert steuert nur den Warnbereich der Mengeneingaben." type="whole" errorStyle="warning" operator="between">
      <formula1>1</formula1>
      <formula2>1000000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zoomScale="8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39" customWidth="1" min="2" max="2"/>
    <col width="20" customWidth="1" min="3" max="3"/>
    <col width="40" customWidth="1" min="4" max="4"/>
    <col width="36" customWidth="1" min="5" max="5"/>
    <col width="40" customWidth="1" min="6" max="6"/>
  </cols>
  <sheetData>
    <row r="1" ht="29" customHeight="1">
      <c r="A1" s="1" t="inlineStr">
        <is>
          <t>Anweisungen und manuelle Kontrollen</t>
        </is>
      </c>
      <c r="B1" s="29" t="n"/>
      <c r="C1" s="29" t="n"/>
      <c r="D1" s="29" t="n"/>
      <c r="E1" s="29" t="n"/>
      <c r="F1" s="30" t="n"/>
    </row>
    <row r="2" ht="49" customHeight="1">
      <c r="A2" s="3" t="inlineStr">
        <is>
          <t>Zweck</t>
        </is>
      </c>
      <c r="B2" s="4" t="inlineStr">
        <is>
          <t>Erläuterung der Eingaben, Formeln, Leerfälle und manuellen Prüfungen</t>
        </is>
      </c>
      <c r="D2" s="3" t="inlineStr">
        <is>
          <t>Datenquelle</t>
        </is>
      </c>
      <c r="E2" s="4" t="inlineStr">
        <is>
          <t>Aufbau und Formeln dieser Arbeitsmappe</t>
        </is>
      </c>
    </row>
    <row r="3" ht="49" customHeight="1">
      <c r="A3" s="3" t="inlineStr">
        <is>
          <t>Nutzung</t>
        </is>
      </c>
      <c r="B3" s="4" t="inlineStr">
        <is>
          <t>Die verantwortliche Produktionsleitung oder Qualitätskoordination erfasst nach Abschluss einer Schicht oder eines Auftrags die Mengen in Prüfdaten.</t>
        </is>
      </c>
      <c r="D3" s="3" t="inlineStr">
        <is>
          <t>Sichtbares Ergebnis</t>
        </is>
      </c>
      <c r="E3" s="4" t="inlineStr">
        <is>
          <t>Kontrollierbare Feldregeln, Beispielergebnisse und Prüfschritte</t>
        </is>
      </c>
    </row>
    <row r="4" ht="49" customHeight="1">
      <c r="A4" s="3" t="inlineStr">
        <is>
          <t>Abgrenzung</t>
        </is>
      </c>
      <c r="B4" s="4" t="inlineStr">
        <is>
          <t>Alle Betriebe, Produkte, Aufträge, Rollen und Anlagen sind eindeutig fiktiv. Die Datei bietet keine ERP-/MES-Synchronisierung, Freigabe, Zertifizierung oder Konformitätszusage.</t>
        </is>
      </c>
      <c r="D4" s="3" t="inlineStr">
        <is>
          <t>Entscheidung</t>
        </is>
      </c>
      <c r="E4" s="4" t="inlineStr">
        <is>
          <t>Die Zusammenfassung unterstützt ausschließlich die Priorisierung einer manuellen Prozessuntersuchung; sie ersetzt keine fachliche Ursachenanalyse.</t>
        </is>
      </c>
    </row>
    <row r="5"/>
    <row r="6">
      <c r="A6" s="3" t="inlineStr">
        <is>
          <t>Feldbeschreibung</t>
        </is>
      </c>
      <c r="B6" s="3" t="n"/>
      <c r="C6" s="3" t="n"/>
      <c r="D6" s="3" t="n"/>
      <c r="E6" s="3" t="n"/>
      <c r="F6" s="3" t="n"/>
    </row>
    <row r="7" ht="31" customHeight="1">
      <c r="A7" s="7" t="inlineStr">
        <is>
          <t>Feld</t>
        </is>
      </c>
      <c r="B7" s="7" t="inlineStr">
        <is>
          <t>Datentyp und Einheit</t>
        </is>
      </c>
      <c r="C7" s="7" t="inlineStr">
        <is>
          <t>Pflicht</t>
        </is>
      </c>
      <c r="D7" s="7" t="inlineStr">
        <is>
          <t>Verhalten bei fehlendem Wert</t>
        </is>
      </c>
      <c r="E7" s="7" t="inlineStr">
        <is>
          <t>Quelle oder Ergebnis</t>
        </is>
      </c>
      <c r="F7" s="7" t="inlineStr">
        <is>
          <t>Kontrolle</t>
        </is>
      </c>
    </row>
    <row r="8" ht="42" customHeight="1">
      <c r="A8" s="27" t="inlineStr">
        <is>
          <t>Prüfdatum</t>
        </is>
      </c>
      <c r="B8" s="27" t="inlineStr">
        <is>
          <t>Datum, TT.MM.JJJJ</t>
        </is>
      </c>
      <c r="C8" s="27" t="inlineStr">
        <is>
          <t>Ja</t>
        </is>
      </c>
      <c r="D8" s="27" t="inlineStr">
        <is>
          <t>Datensatz wird unvollständig</t>
        </is>
      </c>
      <c r="E8" s="27" t="inlineStr">
        <is>
          <t>Manuelle Eingabe</t>
        </is>
      </c>
      <c r="F8" s="27" t="inlineStr">
        <is>
          <t>Empfohlenes relatives Datumsfenster</t>
        </is>
      </c>
    </row>
    <row r="9" ht="42" customHeight="1">
      <c r="A9" s="4" t="inlineStr">
        <is>
          <t>Auftrag</t>
        </is>
      </c>
      <c r="B9" s="4" t="inlineStr">
        <is>
          <t>Text, eindeutige Kennung</t>
        </is>
      </c>
      <c r="C9" s="4" t="inlineStr">
        <is>
          <t>Ja</t>
        </is>
      </c>
      <c r="D9" s="4" t="inlineStr">
        <is>
          <t>Datensatz wird unvollständig</t>
        </is>
      </c>
      <c r="E9" s="4" t="inlineStr">
        <is>
          <t>Manuelle Eingabe</t>
        </is>
      </c>
      <c r="F9" s="4" t="inlineStr">
        <is>
          <t>Duplikate werden farblich markiert</t>
        </is>
      </c>
    </row>
    <row r="10" ht="42" customHeight="1">
      <c r="A10" s="27" t="inlineStr">
        <is>
          <t>Produkt</t>
        </is>
      </c>
      <c r="B10" s="27" t="inlineStr">
        <is>
          <t>Auswahlliste, Text</t>
        </is>
      </c>
      <c r="C10" s="27" t="inlineStr">
        <is>
          <t>Ja</t>
        </is>
      </c>
      <c r="D10" s="27" t="inlineStr">
        <is>
          <t>Ziel-FPY bleibt leer</t>
        </is>
      </c>
      <c r="E10" s="27" t="inlineStr">
        <is>
          <t>Parameter A6:A9</t>
        </is>
      </c>
      <c r="F10" s="27" t="inlineStr">
        <is>
          <t>Abweichende Eingabe erzeugt eine Warnung</t>
        </is>
      </c>
    </row>
    <row r="11" ht="42" customHeight="1">
      <c r="A11" s="4" t="inlineStr">
        <is>
          <t>Anlage</t>
        </is>
      </c>
      <c r="B11" s="4" t="inlineStr">
        <is>
          <t>Auswahlliste, Text</t>
        </is>
      </c>
      <c r="C11" s="4" t="inlineStr">
        <is>
          <t>Ja</t>
        </is>
      </c>
      <c r="D11" s="4" t="inlineStr">
        <is>
          <t>Datensatz wird unvollständig</t>
        </is>
      </c>
      <c r="E11" s="4" t="inlineStr">
        <is>
          <t>Parameter E6:E9</t>
        </is>
      </c>
      <c r="F11" s="4" t="inlineStr">
        <is>
          <t>Fiktive Anlagenwerte</t>
        </is>
      </c>
    </row>
    <row r="12" ht="42" customHeight="1">
      <c r="A12" s="27" t="inlineStr">
        <is>
          <t>Schicht</t>
        </is>
      </c>
      <c r="B12" s="27" t="inlineStr">
        <is>
          <t>Auswahlliste, Text</t>
        </is>
      </c>
      <c r="C12" s="27" t="inlineStr">
        <is>
          <t>Ja</t>
        </is>
      </c>
      <c r="D12" s="27" t="inlineStr">
        <is>
          <t>Datensatz wird unvollständig</t>
        </is>
      </c>
      <c r="E12" s="27" t="inlineStr">
        <is>
          <t>Parameter G6:G8</t>
        </is>
      </c>
      <c r="F12" s="27" t="inlineStr">
        <is>
          <t>Stabile Auswahlwerte</t>
        </is>
      </c>
    </row>
    <row r="13" ht="42" customHeight="1">
      <c r="A13" s="4" t="inlineStr">
        <is>
          <t>Verantwortungsrolle</t>
        </is>
      </c>
      <c r="B13" s="4" t="inlineStr">
        <is>
          <t>Auswahlliste, Text</t>
        </is>
      </c>
      <c r="C13" s="4" t="inlineStr">
        <is>
          <t>Ja</t>
        </is>
      </c>
      <c r="D13" s="4" t="inlineStr">
        <is>
          <t>Datensatz wird unvollständig</t>
        </is>
      </c>
      <c r="E13" s="4" t="inlineStr">
        <is>
          <t>Parameter I6:I9</t>
        </is>
      </c>
      <c r="F13" s="4" t="inlineStr">
        <is>
          <t>Keine Personennamen verwenden</t>
        </is>
      </c>
    </row>
    <row r="14" ht="42" customHeight="1">
      <c r="A14" s="27" t="inlineStr">
        <is>
          <t>Gestartete Einheiten</t>
        </is>
      </c>
      <c r="B14" s="27" t="inlineStr">
        <is>
          <t>Ganze Zahl, Einheiten</t>
        </is>
      </c>
      <c r="C14" s="27" t="inlineStr">
        <is>
          <t>Ja</t>
        </is>
      </c>
      <c r="D14" s="27" t="inlineStr">
        <is>
          <t>FPY bleibt leer</t>
        </is>
      </c>
      <c r="E14" s="27" t="inlineStr">
        <is>
          <t>Manuelle Eingabe</t>
        </is>
      </c>
      <c r="F14" s="27" t="inlineStr">
        <is>
          <t>Null ist als Grenzfall zulässig</t>
        </is>
      </c>
    </row>
    <row r="15" ht="42" customHeight="1">
      <c r="A15" s="4" t="inlineStr">
        <is>
          <t>Ohne Nacharbeit bestanden</t>
        </is>
      </c>
      <c r="B15" s="4" t="inlineStr">
        <is>
          <t>Ganze Zahl, Einheiten</t>
        </is>
      </c>
      <c r="C15" s="4" t="inlineStr">
        <is>
          <t>Ja</t>
        </is>
      </c>
      <c r="D15" s="4" t="inlineStr">
        <is>
          <t>FPY bleibt leer</t>
        </is>
      </c>
      <c r="E15" s="4" t="inlineStr">
        <is>
          <t>Manuelle Eingabe</t>
        </is>
      </c>
      <c r="F15" s="4" t="inlineStr">
        <is>
          <t>Zähler der FPY-Berechnung</t>
        </is>
      </c>
    </row>
    <row r="16" ht="42" customHeight="1">
      <c r="A16" s="27" t="inlineStr">
        <is>
          <t>Nacharbeit erforderlich</t>
        </is>
      </c>
      <c r="B16" s="27" t="inlineStr">
        <is>
          <t>Ganze Zahl, Einheiten</t>
        </is>
      </c>
      <c r="C16" s="27" t="inlineStr">
        <is>
          <t>Ja</t>
        </is>
      </c>
      <c r="D16" s="27" t="inlineStr">
        <is>
          <t>Mengenprüfung unvollständig</t>
        </is>
      </c>
      <c r="E16" s="27" t="inlineStr">
        <is>
          <t>Manuelle Eingabe</t>
        </is>
      </c>
      <c r="F16" s="27" t="inlineStr">
        <is>
          <t>Teil der Mengenbilanz</t>
        </is>
      </c>
    </row>
    <row r="17" ht="42" customHeight="1">
      <c r="A17" s="4" t="inlineStr">
        <is>
          <t>Ausschuss</t>
        </is>
      </c>
      <c r="B17" s="4" t="inlineStr">
        <is>
          <t>Ganze Zahl, Einheiten</t>
        </is>
      </c>
      <c r="C17" s="4" t="inlineStr">
        <is>
          <t>Ja</t>
        </is>
      </c>
      <c r="D17" s="4" t="inlineStr">
        <is>
          <t>Mengenprüfung unvollständig</t>
        </is>
      </c>
      <c r="E17" s="4" t="inlineStr">
        <is>
          <t>Manuelle Eingabe</t>
        </is>
      </c>
      <c r="F17" s="4" t="inlineStr">
        <is>
          <t>Teil der Mengenbilanz</t>
        </is>
      </c>
    </row>
    <row r="18" ht="42" customHeight="1">
      <c r="A18" s="27" t="inlineStr">
        <is>
          <t>Datensatzprüfung</t>
        </is>
      </c>
      <c r="B18" s="27" t="inlineStr">
        <is>
          <t>Formelergebnis, Text</t>
        </is>
      </c>
      <c r="C18" s="27" t="inlineStr">
        <is>
          <t>Automatisch</t>
        </is>
      </c>
      <c r="D18" s="27" t="inlineStr">
        <is>
          <t>Leer, wenn die Eingabezeile leer ist</t>
        </is>
      </c>
      <c r="E18" s="27" t="inlineStr">
        <is>
          <t>Spalte K</t>
        </is>
      </c>
      <c r="F18" s="27" t="inlineStr">
        <is>
          <t>Gestartet muss Bestanden plus Nacharbeit plus Ausschuss entsprechen</t>
        </is>
      </c>
    </row>
    <row r="19" ht="42" customHeight="1">
      <c r="A19" s="4" t="inlineStr">
        <is>
          <t>FPY</t>
        </is>
      </c>
      <c r="B19" s="4" t="inlineStr">
        <is>
          <t>Anteil, Prozent</t>
        </is>
      </c>
      <c r="C19" s="4" t="inlineStr">
        <is>
          <t>Automatisch</t>
        </is>
      </c>
      <c r="D19" s="4" t="inlineStr">
        <is>
          <t>Leer bei fehlender oder nuller Basis</t>
        </is>
      </c>
      <c r="E19" s="4" t="inlineStr">
        <is>
          <t>Spalte L</t>
        </is>
      </c>
      <c r="F19" s="4" t="inlineStr">
        <is>
          <t>Ohne Nacharbeit bestanden geteilt durch Gestartet</t>
        </is>
      </c>
    </row>
    <row r="20" ht="42" customHeight="1">
      <c r="A20" s="27" t="inlineStr">
        <is>
          <t>Ziel-FPY</t>
        </is>
      </c>
      <c r="B20" s="27" t="inlineStr">
        <is>
          <t>Anteil, Prozent</t>
        </is>
      </c>
      <c r="C20" s="27" t="inlineStr">
        <is>
          <t>Automatisch</t>
        </is>
      </c>
      <c r="D20" s="27" t="inlineStr">
        <is>
          <t>Leer bei fehlendem Suchtreffer</t>
        </is>
      </c>
      <c r="E20" s="27" t="inlineStr">
        <is>
          <t>VLOOKUP aus Parameter</t>
        </is>
      </c>
      <c r="F20" s="27" t="inlineStr">
        <is>
          <t>Mit IFERROR abgesichert</t>
        </is>
      </c>
    </row>
    <row r="21" ht="42" customHeight="1">
      <c r="A21" s="4" t="inlineStr">
        <is>
          <t>Abweichung</t>
        </is>
      </c>
      <c r="B21" s="4" t="inlineStr">
        <is>
          <t>Prozentpunkte</t>
        </is>
      </c>
      <c r="C21" s="4" t="inlineStr">
        <is>
          <t>Automatisch</t>
        </is>
      </c>
      <c r="D21" s="4" t="inlineStr">
        <is>
          <t>Leer ohne FPY oder Ziel</t>
        </is>
      </c>
      <c r="E21" s="4" t="inlineStr">
        <is>
          <t>Spalte N</t>
        </is>
      </c>
      <c r="F21" s="4" t="inlineStr">
        <is>
          <t>FPY minus Ziel-FPY</t>
        </is>
      </c>
    </row>
    <row r="22" ht="42" customHeight="1">
      <c r="A22" s="27" t="inlineStr">
        <is>
          <t>Status</t>
        </is>
      </c>
      <c r="B22" s="27" t="inlineStr">
        <is>
          <t>Formelergebnis, Text</t>
        </is>
      </c>
      <c r="C22" s="27" t="inlineStr">
        <is>
          <t>Automatisch</t>
        </is>
      </c>
      <c r="D22" s="27" t="inlineStr">
        <is>
          <t>Leer bei vollständig leerer Zeile</t>
        </is>
      </c>
      <c r="E22" s="27" t="inlineStr">
        <is>
          <t>Spalte O</t>
        </is>
      </c>
      <c r="F22" s="27" t="inlineStr">
        <is>
          <t>Ziel, Mengenprüfung und Nullbasis werden unterschieden</t>
        </is>
      </c>
    </row>
    <row r="23" ht="42" customHeight="1">
      <c r="A23" s="4" t="inlineStr">
        <is>
          <t>Bemerkung</t>
        </is>
      </c>
      <c r="B23" s="4" t="inlineStr">
        <is>
          <t>Freitext</t>
        </is>
      </c>
      <c r="C23" s="4" t="inlineStr">
        <is>
          <t>Nein</t>
        </is>
      </c>
      <c r="D23" s="4" t="inlineStr">
        <is>
          <t>Bleibt leer</t>
        </is>
      </c>
      <c r="E23" s="4" t="inlineStr">
        <is>
          <t>Manuelle Eingabe</t>
        </is>
      </c>
      <c r="F23" s="4" t="inlineStr">
        <is>
          <t>Nur sachliche Hinweise ohne personenbezogene Daten</t>
        </is>
      </c>
    </row>
    <row r="24"/>
    <row r="25">
      <c r="A25" s="3" t="inlineStr">
        <is>
          <t>Kontrollierbare Formeln und Beispielergebnisse</t>
        </is>
      </c>
      <c r="B25" s="3" t="n"/>
      <c r="C25" s="3" t="n"/>
      <c r="D25" s="3" t="n"/>
      <c r="E25" s="3" t="n"/>
      <c r="F25" s="3" t="n"/>
    </row>
    <row r="26" ht="31" customHeight="1">
      <c r="A26" s="7" t="inlineStr">
        <is>
          <t>Kennzahl</t>
        </is>
      </c>
      <c r="B26" s="7" t="inlineStr">
        <is>
          <t>Formelbeschreibung</t>
        </is>
      </c>
      <c r="C26" s="7" t="inlineStr">
        <is>
          <t>Bezug</t>
        </is>
      </c>
      <c r="D26" s="7" t="inlineStr">
        <is>
          <t>Erwartetes Beispielergebnis</t>
        </is>
      </c>
      <c r="E26" s="7" t="inlineStr">
        <is>
          <t>Manuelle Kontrolle</t>
        </is>
      </c>
      <c r="F26" s="7" t="inlineStr">
        <is>
          <t>Hinweis</t>
        </is>
      </c>
    </row>
    <row r="27" ht="56" customHeight="1">
      <c r="A27" s="4" t="inlineStr">
        <is>
          <t>Mengenprüfung</t>
        </is>
      </c>
      <c r="B27" s="4" t="inlineStr">
        <is>
          <t>G6 wird mit H6+I6+J6 verglichen; leere Pflichtfelder liefern Unvollständig</t>
        </is>
      </c>
      <c r="C27" s="4" t="inlineStr">
        <is>
          <t>Prüfdaten K6</t>
        </is>
      </c>
      <c r="D27" s="4" t="inlineStr">
        <is>
          <t>Stimmig, weil 120 = 114 + 4 + 2</t>
        </is>
      </c>
      <c r="E27" s="4" t="inlineStr">
        <is>
          <t>Eingabemengen addieren</t>
        </is>
      </c>
      <c r="F27" s="4" t="inlineStr">
        <is>
          <t>Abweichungen werden nicht automatisch korrigiert</t>
        </is>
      </c>
    </row>
    <row r="28" ht="56" customHeight="1">
      <c r="A28" s="27" t="inlineStr">
        <is>
          <t>FPY je Datensatz</t>
        </is>
      </c>
      <c r="B28" s="27" t="inlineStr">
        <is>
          <t>IFERROR(H6/G6, leer), nur wenn G6 und H6 befüllt sind</t>
        </is>
      </c>
      <c r="C28" s="27" t="inlineStr">
        <is>
          <t>Prüfdaten L6</t>
        </is>
      </c>
      <c r="D28" s="27" t="inlineStr">
        <is>
          <t>95,0 %</t>
        </is>
      </c>
      <c r="E28" s="27" t="inlineStr">
        <is>
          <t>114 durch 120 teilen</t>
        </is>
      </c>
      <c r="F28" s="27" t="inlineStr">
        <is>
          <t>Ein Ergebnis erscheint nach Neuberechnung</t>
        </is>
      </c>
    </row>
    <row r="29" ht="56" customHeight="1">
      <c r="A29" s="4" t="inlineStr">
        <is>
          <t>Produktziel</t>
        </is>
      </c>
      <c r="B29" s="4" t="inlineStr">
        <is>
          <t>VLOOKUP von C6 in Parameter A6:C9, abgesichert mit IFERROR</t>
        </is>
      </c>
      <c r="C29" s="4" t="inlineStr">
        <is>
          <t>Prüfdaten M6</t>
        </is>
      </c>
      <c r="D29" s="4" t="inlineStr">
        <is>
          <t>94,0 %</t>
        </is>
      </c>
      <c r="E29" s="4" t="inlineStr">
        <is>
          <t>Produkt und Zielwert im Blatt Parameter vergleichen</t>
        </is>
      </c>
      <c r="F29" s="4" t="inlineStr">
        <is>
          <t>Geänderte Parameter beeinflussen die Bewertung</t>
        </is>
      </c>
    </row>
    <row r="30" ht="56" customHeight="1">
      <c r="A30" s="27" t="inlineStr">
        <is>
          <t>Zielabweichung</t>
        </is>
      </c>
      <c r="B30" s="27" t="inlineStr">
        <is>
          <t>L6 minus M6, sofern beide Werte vorhanden sind</t>
        </is>
      </c>
      <c r="C30" s="27" t="inlineStr">
        <is>
          <t>Prüfdaten N6</t>
        </is>
      </c>
      <c r="D30" s="27" t="inlineStr">
        <is>
          <t>+1,0 Prozentpunkt</t>
        </is>
      </c>
      <c r="E30" s="27" t="inlineStr">
        <is>
          <t>95,0 % minus 94,0 %</t>
        </is>
      </c>
      <c r="F30" s="27" t="inlineStr">
        <is>
          <t>Positive Werte liegen über dem Produktziel</t>
        </is>
      </c>
    </row>
    <row r="31" ht="56" customHeight="1">
      <c r="A31" s="4" t="inlineStr">
        <is>
          <t>Gesamt-FPY</t>
        </is>
      </c>
      <c r="B31" s="4" t="inlineStr">
        <is>
          <t>SUMIFS der stimmigen Bestandenmenge geteilt durch SUMIFS der stimmigen Startmenge</t>
        </is>
      </c>
      <c r="C31" s="4" t="inlineStr">
        <is>
          <t>Zusammenfassung B12</t>
        </is>
      </c>
      <c r="D31" s="4" t="inlineStr">
        <is>
          <t>94,7 % aus 1113 von 1175 Einheiten</t>
        </is>
      </c>
      <c r="E31" s="4" t="inlineStr">
        <is>
          <t>Summen aus den zehn Beispielen bilden</t>
        </is>
      </c>
      <c r="F31" s="4" t="inlineStr">
        <is>
          <t>Der voreingestellte Zeitraum umfasst alle Beispiele</t>
        </is>
      </c>
    </row>
    <row r="32" ht="56" customHeight="1">
      <c r="A32" s="27" t="inlineStr">
        <is>
          <t>Gesamtentscheidung</t>
        </is>
      </c>
      <c r="B32" s="27" t="inlineStr">
        <is>
          <t>B12 wird mit dem veränderbaren Gesamtziel in B13 verglichen</t>
        </is>
      </c>
      <c r="C32" s="27" t="inlineStr">
        <is>
          <t>Zusammenfassung B15</t>
        </is>
      </c>
      <c r="D32" s="27" t="inlineStr">
        <is>
          <t>Verbesserung priorisieren</t>
        </is>
      </c>
      <c r="E32" s="27" t="inlineStr">
        <is>
          <t>94,7 % mit 95,0 % vergleichen</t>
        </is>
      </c>
      <c r="F32" s="27" t="inlineStr">
        <is>
          <t>Nur eine Priorisierungshilfe, keine Freigabe</t>
        </is>
      </c>
    </row>
    <row r="33"/>
    <row r="34">
      <c r="A34" s="3" t="inlineStr">
        <is>
          <t>Manuelle Prüfungen und Grenzfälle</t>
        </is>
      </c>
      <c r="B34" s="3" t="n"/>
      <c r="C34" s="3" t="n"/>
      <c r="D34" s="3" t="n"/>
      <c r="E34" s="3" t="n"/>
      <c r="F34" s="3" t="n"/>
    </row>
    <row r="35" ht="37" customHeight="1">
      <c r="A35" s="4" t="inlineStr">
        <is>
          <t>1. Gelbe Zellen sind veränderbare Eingaben. Berechnete Zellen in Prüfdaten nicht überschreiben.</t>
        </is>
      </c>
      <c r="B35" s="4" t="n"/>
      <c r="C35" s="4" t="n"/>
      <c r="D35" s="4" t="n"/>
      <c r="E35" s="4" t="n"/>
      <c r="F35" s="4" t="n"/>
    </row>
    <row r="36" ht="37" customHeight="1">
      <c r="A36" s="27" t="inlineStr">
        <is>
          <t>2. Nach dem Öffnen die automatische Neuberechnung abwarten und B10 bis B16 mit den Rohmengen abstimmen.</t>
        </is>
      </c>
      <c r="B36" s="27" t="n"/>
      <c r="C36" s="27" t="n"/>
      <c r="D36" s="27" t="n"/>
      <c r="E36" s="27" t="n"/>
      <c r="F36" s="27" t="n"/>
    </row>
    <row r="37" ht="37" customHeight="1">
      <c r="A37" s="4" t="inlineStr">
        <is>
          <t>3. Zeile 6 ist der kontrollierte Normalfall: Mengenprüfung Stimmig, FPY 95,0 %, Ziel erreicht.</t>
        </is>
      </c>
      <c r="B37" s="4" t="n"/>
      <c r="C37" s="4" t="n"/>
      <c r="D37" s="4" t="n"/>
      <c r="E37" s="4" t="n"/>
      <c r="F37" s="4" t="n"/>
    </row>
    <row r="38" ht="37" customHeight="1">
      <c r="A38" s="27" t="inlineStr">
        <is>
          <t>4. Zeile 15 ist der Nullmengen-Grenzfall: Die FPY bleibt leer und der Status lautet Keine Basis.</t>
        </is>
      </c>
      <c r="B38" s="27" t="n"/>
      <c r="C38" s="27" t="n"/>
      <c r="D38" s="27" t="n"/>
      <c r="E38" s="27" t="n"/>
      <c r="F38" s="27" t="n"/>
    </row>
    <row r="39" ht="37" customHeight="1">
      <c r="A39" s="4" t="inlineStr">
        <is>
          <t>5. Zeile 16 ist der erste vollständig leere vorbereitete Fall; die Formeln K16:O16 zeigen leer an.</t>
        </is>
      </c>
      <c r="B39" s="4" t="n"/>
      <c r="C39" s="4" t="n"/>
      <c r="D39" s="4" t="n"/>
      <c r="E39" s="4" t="n"/>
      <c r="F39" s="4" t="n"/>
    </row>
    <row r="40" ht="37" customHeight="1">
      <c r="A40" s="27" t="inlineStr">
        <is>
          <t>6. Die mittlere vorbereitete Zeile 55 und die letzte vorbereitete Zeile 105 enthalten aktive, leerwertsichere Formeln.</t>
        </is>
      </c>
      <c r="B40" s="27" t="n"/>
      <c r="C40" s="27" t="n"/>
      <c r="D40" s="27" t="n"/>
      <c r="E40" s="27" t="n"/>
      <c r="F40" s="27" t="n"/>
    </row>
    <row r="41" ht="37" customHeight="1">
      <c r="A41" s="4" t="inlineStr">
        <is>
          <t>7. Doppelte Auftragskennungen werden markiert, aber nicht gesperrt; die sachliche Berechtigung ist manuell zu prüfen.</t>
        </is>
      </c>
      <c r="B41" s="4" t="n"/>
      <c r="C41" s="4" t="n"/>
      <c r="D41" s="4" t="n"/>
      <c r="E41" s="4" t="n"/>
      <c r="F41" s="4" t="n"/>
    </row>
    <row r="42" ht="37" customHeight="1">
      <c r="A42" s="27" t="inlineStr">
        <is>
          <t>8. Eine Mengenbilanz muss lauten: gestartet = ohne Nacharbeit bestanden + Nacharbeit erforderlich + Ausschuss.</t>
        </is>
      </c>
      <c r="B42" s="27" t="n"/>
      <c r="C42" s="27" t="n"/>
      <c r="D42" s="27" t="n"/>
      <c r="E42" s="27" t="n"/>
      <c r="F42" s="27" t="n"/>
    </row>
    <row r="43" ht="37" customHeight="1">
      <c r="A43" s="4" t="inlineStr">
        <is>
          <t>9. Bei Änderung der Produkt- oder Gesamtziele ist die daraus folgende Entscheidung erneut fachlich zu bewerten.</t>
        </is>
      </c>
      <c r="B43" s="4" t="n"/>
      <c r="C43" s="4" t="n"/>
      <c r="D43" s="4" t="n"/>
      <c r="E43" s="4" t="n"/>
      <c r="F43" s="4" t="n"/>
    </row>
    <row r="44" ht="37" customHeight="1">
      <c r="A44" s="27" t="inlineStr">
        <is>
          <t>10. Die Arbeitsmappe führt keine Ursachenanalyse, Echtzeitsynchronisierung, Freigabe oder automatische Korrektur aus.</t>
        </is>
      </c>
      <c r="B44" s="27" t="n"/>
      <c r="C44" s="27" t="n"/>
      <c r="D44" s="27" t="n"/>
      <c r="E44" s="27" t="n"/>
      <c r="F44" s="27" t="n"/>
    </row>
  </sheetData>
  <mergeCells count="1">
    <mergeCell ref="A1:F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Erstdurchlaufquote in der Fertigung</dc:title>
  <dc:description xmlns:dc="http://purl.org/dc/elements/1.1/">Fiktive Arbeitsmappe zur manuellen Erfassung und Auswertung der Erstdurchlaufquote.</dc:description>
  <dc:subject xmlns:dc="http://purl.org/dc/elements/1.1/">Auswertung der ohne Nacharbeit bestandenen Einheiten</dc:subject>
  <dcterms:created xmlns:dcterms="http://purl.org/dc/terms/" xmlns:xsi="http://www.w3.org/2001/XMLSchema-instance" xsi:type="dcterms:W3CDTF">2026-09-09T22:21:49Z</dcterms:created>
  <dcterms:modified xmlns:dcterms="http://purl.org/dc/terms/" xmlns:xsi="http://www.w3.org/2001/XMLSchema-instance" xsi:type="dcterms:W3CDTF">2026-09-09T22:21:51+00:00Z</dcterms:modified>
</cp:coreProperties>
</file>