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comments/comment2.xml" ContentType="application/vnd.openxmlformats-officedocument.spreadsheetml.comments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comments/comment3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Zusammenfassung" sheetId="1" state="visible" r:id="rId1"/>
    <sheet xmlns:r="http://schemas.openxmlformats.org/officeDocument/2006/relationships" name="Laufkarte" sheetId="2" state="visible" r:id="rId2"/>
    <sheet xmlns:r="http://schemas.openxmlformats.org/officeDocument/2006/relationships" name="Einstellungen" sheetId="3" state="visible" r:id="rId3"/>
  </sheets>
  <definedNames>
    <definedName name="_xlnm._FilterDatabase" localSheetId="0" hidden="1">'Zusammenfassung'!$A$3:$B$11</definedName>
    <definedName name="_xlnm.Print_Area" localSheetId="1">'Laufkarte'!$A$1:$P$114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4">
    <numFmt numFmtId="164" formatCode="0.0"/>
    <numFmt numFmtId="165" formatCode="dd.mm.yyyy"/>
    <numFmt numFmtId="166" formatCode="dd.mm.yyyy hh:mm"/>
    <numFmt numFmtId="167" formatCode="0.0%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b val="1"/>
      <color rgb="00FFFFFF"/>
      <sz val="10"/>
    </font>
    <font>
      <name val="Calibri"/>
      <b val="1"/>
      <color rgb="0024383D"/>
      <sz val="10"/>
    </font>
    <font>
      <name val="Calibri"/>
      <color rgb="0024383D"/>
      <sz val="10"/>
    </font>
    <font>
      <name val="Calibri"/>
      <i val="1"/>
      <color rgb="0024383D"/>
      <sz val="9"/>
    </font>
  </fonts>
  <fills count="11">
    <fill>
      <patternFill/>
    </fill>
    <fill>
      <patternFill patternType="gray125"/>
    </fill>
    <fill>
      <patternFill patternType="solid">
        <fgColor rgb="00112A32"/>
      </patternFill>
    </fill>
    <fill>
      <patternFill patternType="solid">
        <fgColor rgb="00B8441C"/>
      </patternFill>
    </fill>
    <fill>
      <patternFill patternType="solid">
        <fgColor rgb="00F3F0E8"/>
      </patternFill>
    </fill>
    <fill>
      <patternFill patternType="solid">
        <fgColor rgb="00FFF0AE"/>
      </patternFill>
    </fill>
    <fill>
      <patternFill patternType="solid">
        <fgColor rgb="00FFFFFF"/>
      </patternFill>
    </fill>
    <fill>
      <patternFill patternType="solid">
        <fgColor rgb="00E7ECEB"/>
      </patternFill>
    </fill>
    <fill>
      <patternFill patternType="solid">
        <fgColor rgb="00397A62"/>
      </patternFill>
    </fill>
    <fill>
      <patternFill patternType="solid">
        <fgColor rgb="00D9E1E0"/>
      </patternFill>
    </fill>
    <fill>
      <patternFill patternType="solid">
        <fgColor rgb="00C00000"/>
      </patternFill>
    </fill>
  </fills>
  <borders count="2">
    <border>
      <left/>
      <right/>
      <top/>
      <bottom/>
      <diagonal/>
    </border>
    <border>
      <left style="thin">
        <color rgb="00B8C4C1"/>
      </left>
      <right style="thin">
        <color rgb="00B8C4C1"/>
      </right>
      <top style="thin">
        <color rgb="00B8C4C1"/>
      </top>
      <bottom style="thin">
        <color rgb="00B8C4C1"/>
      </bottom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/>
    </xf>
    <xf numFmtId="0" fontId="4" fillId="5" borderId="1" applyAlignment="1" applyProtection="1" pivotButton="0" quotePrefix="0" xfId="0">
      <alignment horizontal="left" vertical="center"/>
      <protection locked="0" hidden="0"/>
    </xf>
    <xf numFmtId="0" fontId="3" fillId="4" borderId="1" applyAlignment="1" pivotButton="0" quotePrefix="0" xfId="0">
      <alignment horizontal="left" vertical="center" wrapText="1"/>
    </xf>
    <xf numFmtId="1" fontId="4" fillId="7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left" vertical="center"/>
    </xf>
    <xf numFmtId="0" fontId="3" fillId="6" borderId="1" applyAlignment="1" pivotButton="0" quotePrefix="0" xfId="0">
      <alignment horizontal="left" vertical="center" wrapText="1"/>
    </xf>
    <xf numFmtId="0" fontId="4" fillId="5" borderId="1" applyAlignment="1" applyProtection="1" pivotButton="0" quotePrefix="0" xfId="0">
      <alignment horizontal="left" vertical="center" wrapText="1"/>
      <protection locked="0" hidden="0"/>
    </xf>
    <xf numFmtId="164" fontId="4" fillId="7" borderId="1" applyAlignment="1" pivotButton="0" quotePrefix="0" xfId="0">
      <alignment horizontal="center" vertical="center"/>
    </xf>
    <xf numFmtId="164" fontId="4" fillId="5" borderId="1" applyAlignment="1" applyProtection="1" pivotButton="0" quotePrefix="0" xfId="0">
      <alignment horizontal="left" vertical="center"/>
      <protection locked="0" hidden="0"/>
    </xf>
    <xf numFmtId="165" fontId="4" fillId="5" borderId="1" applyAlignment="1" applyProtection="1" pivotButton="0" quotePrefix="0" xfId="0">
      <alignment horizontal="left" vertical="center"/>
      <protection locked="0" hidden="0"/>
    </xf>
    <xf numFmtId="0" fontId="4" fillId="7" borderId="1" applyAlignment="1" pivotButton="0" quotePrefix="0" xfId="0">
      <alignment horizontal="left" vertical="center"/>
    </xf>
    <xf numFmtId="0" fontId="4" fillId="7" borderId="1" applyAlignment="1" pivotButton="0" quotePrefix="0" xfId="0">
      <alignment horizontal="left" vertical="center" wrapText="1"/>
    </xf>
    <xf numFmtId="0" fontId="5" fillId="6" borderId="1" applyAlignment="1" pivotButton="0" quotePrefix="0" xfId="0">
      <alignment horizontal="left" vertical="center" wrapText="1"/>
    </xf>
    <xf numFmtId="0" fontId="5" fillId="4" borderId="1" applyAlignment="1" pivotButton="0" quotePrefix="0" xfId="0">
      <alignment horizontal="left" vertical="center"/>
    </xf>
    <xf numFmtId="0" fontId="5" fillId="6" borderId="1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 wrapText="1"/>
    </xf>
    <xf numFmtId="1" fontId="4" fillId="5" borderId="1" applyAlignment="1" applyProtection="1" pivotButton="0" quotePrefix="0" xfId="0">
      <alignment horizontal="center" vertical="center"/>
      <protection locked="0" hidden="0"/>
    </xf>
    <xf numFmtId="164" fontId="4" fillId="5" borderId="1" applyAlignment="1" applyProtection="1" pivotButton="0" quotePrefix="0" xfId="0">
      <alignment horizontal="center" vertical="center"/>
      <protection locked="0" hidden="0"/>
    </xf>
    <xf numFmtId="166" fontId="4" fillId="5" borderId="1" applyAlignment="1" applyProtection="1" pivotButton="0" quotePrefix="0" xfId="0">
      <alignment horizontal="center" vertical="center"/>
      <protection locked="0" hidden="0"/>
    </xf>
    <xf numFmtId="167" fontId="4" fillId="5" borderId="1" applyAlignment="1" applyProtection="1" pivotButton="0" quotePrefix="0" xfId="0">
      <alignment horizontal="center" vertical="center"/>
      <protection locked="0" hidden="0"/>
    </xf>
    <xf numFmtId="0" fontId="2" fillId="2" borderId="1" applyAlignment="1" pivotButton="0" quotePrefix="0" xfId="0">
      <alignment horizontal="center" vertical="center"/>
    </xf>
    <xf numFmtId="0" fontId="4" fillId="5" borderId="1" applyAlignment="1" applyProtection="1" pivotButton="0" quotePrefix="0" xfId="0">
      <alignment horizontal="center" vertical="center"/>
      <protection locked="0" hidden="0"/>
    </xf>
    <xf numFmtId="0" fontId="2" fillId="8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center" vertical="center"/>
    </xf>
    <xf numFmtId="0" fontId="3" fillId="9" borderId="1" applyAlignment="1" pivotButton="0" quotePrefix="0" xfId="0">
      <alignment horizontal="center" vertical="center"/>
    </xf>
    <xf numFmtId="0" fontId="3" fillId="7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0" fontId="2" fillId="10" borderId="1" applyAlignment="1" pivotButton="0" quotePrefix="0" xfId="0">
      <alignment horizontal="center" vertical="center"/>
    </xf>
    <xf numFmtId="164" fontId="4" fillId="7" borderId="1" applyAlignment="1" pivotButton="0" quotePrefix="0" xfId="0">
      <alignment horizontal="center" vertical="center"/>
    </xf>
    <xf numFmtId="164" fontId="4" fillId="5" borderId="1" applyAlignment="1" applyProtection="1" pivotButton="0" quotePrefix="0" xfId="0">
      <alignment horizontal="left" vertical="center"/>
      <protection locked="0" hidden="0"/>
    </xf>
    <xf numFmtId="165" fontId="4" fillId="5" borderId="1" applyAlignment="1" applyProtection="1" pivotButton="0" quotePrefix="0" xfId="0">
      <alignment horizontal="left" vertical="center"/>
      <protection locked="0" hidden="0"/>
    </xf>
    <xf numFmtId="164" fontId="4" fillId="5" borderId="1" applyAlignment="1" applyProtection="1" pivotButton="0" quotePrefix="0" xfId="0">
      <alignment horizontal="center" vertical="center"/>
      <protection locked="0" hidden="0"/>
    </xf>
    <xf numFmtId="166" fontId="4" fillId="5" borderId="1" applyAlignment="1" applyProtection="1" pivotButton="0" quotePrefix="0" xfId="0">
      <alignment horizontal="center" vertical="center"/>
      <protection locked="0" hidden="0"/>
    </xf>
    <xf numFmtId="167" fontId="4" fillId="5" borderId="1" applyAlignment="1" applyProtection="1" pivotButton="0" quotePrefix="0" xfId="0">
      <alignment horizontal="center" vertical="center"/>
      <protection locked="0" hidden="0"/>
    </xf>
  </cellXfs>
  <cellStyles count="1">
    <cellStyle name="Normal" xfId="0" builtinId="0" hidden="0"/>
  </cellStyles>
  <dxfs count="5">
    <dxf>
      <font>
        <name val="Calibri"/>
        <b val="1"/>
        <color rgb="00FFFFFF"/>
        <sz val="10"/>
      </font>
      <fill>
        <patternFill patternType="solid">
          <fgColor rgb="00C00000"/>
        </patternFill>
      </fill>
    </dxf>
    <dxf>
      <font>
        <name val="Calibri"/>
        <b val="1"/>
        <color rgb="00FFFFFF"/>
        <sz val="10"/>
      </font>
      <fill>
        <patternFill patternType="solid">
          <fgColor rgb="00B8441C"/>
        </patternFill>
      </fill>
    </dxf>
    <dxf>
      <font>
        <name val="Calibri"/>
        <b val="1"/>
        <color rgb="00FFFFFF"/>
        <sz val="10"/>
      </font>
      <fill>
        <patternFill patternType="solid">
          <fgColor rgb="00397A62"/>
        </patternFill>
      </fill>
    </dxf>
    <dxf>
      <font>
        <name val="Calibri"/>
        <b val="1"/>
        <color rgb="0024383D"/>
        <sz val="10"/>
      </font>
      <fill>
        <patternFill patternType="solid">
          <fgColor rgb="00FFF0AE"/>
        </patternFill>
      </fill>
    </dxf>
    <dxf>
      <font>
        <name val="Calibri"/>
        <b val="1"/>
        <color rgb="0024383D"/>
        <sz val="10"/>
      </font>
      <fill>
        <patternFill patternType="solid">
          <fgColor rgb="00D9E1E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omments/comment1.xml><?xml version="1.0" encoding="utf-8"?>
<comments xmlns="http://schemas.openxmlformats.org/spreadsheetml/2006/main">
  <authors>
    <author>Vorlage</author>
  </authors>
  <commentList>
    <comment ref="B4" authorId="0" shapeId="0">
      <text>
        <t>Pflichtfeld für die interne Auftragskennung.</t>
      </text>
    </comment>
    <comment ref="B5" authorId="0" shapeId="0">
      <text>
        <t>Pflichtfeld für die interne Artikelkennung.</t>
      </text>
    </comment>
    <comment ref="B7" authorId="0" shapeId="0">
      <text>
        <t>Pflichtfeld; zulässig sind Werte größer als null.</t>
      </text>
    </comment>
    <comment ref="B8" authorId="0" shapeId="0">
      <text>
        <t>Auswahl aus der sichtbaren Einheitenliste im Blatt Einstellungen.</t>
      </text>
    </comment>
    <comment ref="B10" authorId="0" shapeId="0">
      <text>
        <t>Der Fertigstellungstermin darf nicht vor dem Starttermin liegen.</t>
      </text>
    </comment>
  </commentList>
</comments>
</file>

<file path=xl/comments/comment2.xml><?xml version="1.0" encoding="utf-8"?>
<comments xmlns="http://schemas.openxmlformats.org/spreadsheetml/2006/main">
  <authors>
    <author>Vorlage</author>
  </authors>
  <commentList>
    <comment ref="A4" authorId="0" shapeId="0">
      <text>
        <t>Positive und über alle 110 vorbereiteten Zeilen eindeutige Ganzzahl.</t>
      </text>
    </comment>
    <comment ref="F4" authorId="0" shapeId="0">
      <text>
        <t>Der Ausschuss darf nicht negativ sein und die bearbeitete Menge nicht überschreiten.</t>
      </text>
    </comment>
    <comment ref="I4" authorId="0" shapeId="0">
      <text>
        <t>Das Ende muss gleich oder später als der Start sein.</t>
      </text>
    </comment>
    <comment ref="N4" authorId="0" shapeId="0">
      <text>
        <t>Manuelle Dokumentation. Keine elektronische Signatur und keine Identitätsprüfung.</t>
      </text>
    </comment>
    <comment ref="O4" authorId="0" shapeId="0">
      <text>
        <t>Automatisch aus Vorgang, Start, Ende, Gutmenge und Bestätigung berechnet.</t>
      </text>
    </comment>
  </commentList>
</comments>
</file>

<file path=xl/comments/comment3.xml><?xml version="1.0" encoding="utf-8"?>
<comments xmlns="http://schemas.openxmlformats.org/spreadsheetml/2006/main">
  <authors>
    <author>Vorlage</author>
  </authors>
  <commentList>
    <comment ref="B4" authorId="0" shapeId="0">
      <text>
        <t>Überschreitet Ausschuss geteilt durch bearbeitete Menge diesen Wert, wird der Ausschuss rot markiert.</t>
      </text>
    </comment>
    <comment ref="B5" authorId="0" shapeId="0">
      <text>
        <t>Anzahl der Kalendertage vor dem Fertigstellungstermin für eine Terminwarnung.</t>
      </text>
    </comment>
  </commentList>
</comments>
</file>

<file path=xl/tables/table1.xml><?xml version="1.0" encoding="utf-8"?>
<table xmlns="http://schemas.openxmlformats.org/spreadsheetml/2006/main" id="1" name="tblLaufkarte" displayName="tblLaufkarte" ref="A4:P114" headerRowCount="1">
  <autoFilter ref="A4:P114"/>
  <tableColumns count="16">
    <tableColumn id="1" name="Vorgang-Nr."/>
    <tableColumn id="2" name="Arbeitsvorgang"/>
    <tableColumn id="3" name="Arbeitsplatz/Anlage"/>
    <tableColumn id="4" name="Eingangsmenge"/>
    <tableColumn id="5" name="Bearbeitete Menge"/>
    <tableColumn id="6" name="Ausschuss"/>
    <tableColumn id="7" name="Gutmenge"/>
    <tableColumn id="8" name="Start"/>
    <tableColumn id="9" name="Ende"/>
    <tableColumn id="10" name="Unterbrechung (min)"/>
    <tableColumn id="11" name="Istzeit (min)"/>
    <tableColumn id="12" name="Planzeit (min)"/>
    <tableColumn id="13" name="Abweichung (min)"/>
    <tableColumn id="14" name="Bestätigung/Kürzel"/>
    <tableColumn id="15" name="Status"/>
    <tableColumn id="16" name="Hinweis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_rels/sheet3.xml.rels><Relationships xmlns="http://schemas.openxmlformats.org/package/2006/relationships"><Relationship Type="http://schemas.openxmlformats.org/officeDocument/2006/relationships/comments" Target="/xl/comments/comment3.xml" Id="comments"/><Relationship Type="http://schemas.openxmlformats.org/officeDocument/2006/relationships/vmlDrawing" Target="/xl/drawings/commentsDrawing3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7"/>
  <sheetViews>
    <sheetView showGridLines="0" zoomScale="95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9" customWidth="1" min="1" max="1"/>
    <col width="33" customWidth="1" min="2" max="2"/>
    <col width="3" customWidth="1" min="3" max="3"/>
    <col width="35" customWidth="1" min="4" max="4"/>
    <col width="34" customWidth="1" min="5" max="5"/>
    <col width="3" customWidth="1" min="6" max="6"/>
    <col width="12" customWidth="1" min="7" max="7"/>
    <col width="12" customWidth="1" min="8" max="8"/>
  </cols>
  <sheetData>
    <row r="1" ht="28" customHeight="1">
      <c r="A1" s="1" t="inlineStr">
        <is>
          <t>Auftragskopf – Fertigungsauftrag</t>
        </is>
      </c>
    </row>
    <row r="2"/>
    <row r="3">
      <c r="A3" s="2" t="inlineStr">
        <is>
          <t>Auftragsdaten</t>
        </is>
      </c>
      <c r="B3" s="2" t="n"/>
      <c r="D3" s="2" t="inlineStr">
        <is>
          <t>Kennzahlen</t>
        </is>
      </c>
      <c r="E3" s="2" t="n"/>
    </row>
    <row r="4">
      <c r="A4" s="3" t="inlineStr">
        <is>
          <t>Auftragsnummer</t>
        </is>
      </c>
      <c r="B4" s="4" t="inlineStr">
        <is>
          <t>MUSTER-FA-0001</t>
        </is>
      </c>
      <c r="D4" s="5" t="inlineStr">
        <is>
          <t>Gesamtzahl angelegter Vorgänge</t>
        </is>
      </c>
      <c r="E4" s="6">
        <f>COUNTIF('Laufkarte'!$A$5:$A$114,"&gt;0")</f>
        <v/>
      </c>
    </row>
    <row r="5">
      <c r="A5" s="7" t="inlineStr">
        <is>
          <t>Artikelnummer</t>
        </is>
      </c>
      <c r="B5" s="4" t="inlineStr">
        <is>
          <t>MUSTERTEIL-A</t>
        </is>
      </c>
      <c r="D5" s="8" t="inlineStr">
        <is>
          <t>Abgeschlossene Vorgänge</t>
        </is>
      </c>
      <c r="E5" s="6">
        <f>COUNTIF('Laufkarte'!$O$5:$O$114,"Abgeschlossen")</f>
        <v/>
      </c>
    </row>
    <row r="6">
      <c r="A6" s="3" t="inlineStr">
        <is>
          <t>Artikelbezeichnung</t>
        </is>
      </c>
      <c r="B6" s="9" t="inlineStr">
        <is>
          <t>Fiktives Musterteil für eine Laufkartendemonstration</t>
        </is>
      </c>
      <c r="D6" s="5" t="inlineStr">
        <is>
          <t>Gesamte Istzeit (min)</t>
        </is>
      </c>
      <c r="E6" s="31">
        <f>IFERROR(SUM('Laufkarte'!$K$5:$K$114),0)</f>
        <v/>
      </c>
    </row>
    <row r="7">
      <c r="A7" s="7" t="inlineStr">
        <is>
          <t>Sollmenge</t>
        </is>
      </c>
      <c r="B7" s="32" t="n">
        <v>100</v>
      </c>
      <c r="D7" s="8" t="inlineStr">
        <is>
          <t>Gesamter Ausschuss</t>
        </is>
      </c>
      <c r="E7" s="31">
        <f>IFERROR(SUM('Laufkarte'!$F$5:$F$114),0)</f>
        <v/>
      </c>
    </row>
    <row r="8">
      <c r="A8" s="3" t="inlineStr">
        <is>
          <t>Einheit</t>
        </is>
      </c>
      <c r="B8" s="4" t="inlineStr">
        <is>
          <t>Stück</t>
        </is>
      </c>
      <c r="D8" s="5" t="inlineStr">
        <is>
          <t>Letzte gemeldete Gutmenge</t>
        </is>
      </c>
      <c r="E8" s="31">
        <f>IFERROR(LOOKUP(2,1/('Laufkarte'!$G$5:$G$114&lt;&gt;""),'Laufkarte'!$G$5:$G$114),"")</f>
        <v/>
      </c>
    </row>
    <row r="9">
      <c r="A9" s="7" t="inlineStr">
        <is>
          <t>Starttermin</t>
        </is>
      </c>
      <c r="B9" s="33" t="n">
        <v>46272</v>
      </c>
      <c r="D9" s="8" t="inlineStr">
        <is>
          <t>Terminstatus</t>
        </is>
      </c>
      <c r="E9" s="13">
        <f>IF(OR(B9="",B10=""),"Kopfdaten unvollständig",IF(E4=0,"Keine Vorgänge",IF(E5=E4,"Vollständig bearbeitet",IF(TODAY()&gt;B10,"Termin überschritten",IF(TODAY()&gt;=B10-Einstellungen!$B$5,"Termin naht","In Bearbeitung")))))</f>
        <v/>
      </c>
    </row>
    <row r="10">
      <c r="A10" s="3" t="inlineStr">
        <is>
          <t>Fertigstellungstermin</t>
        </is>
      </c>
      <c r="B10" s="33" t="n">
        <v>46277</v>
      </c>
    </row>
    <row r="11" ht="42" customHeight="1">
      <c r="A11" s="7" t="inlineStr">
        <is>
          <t>Bemerkung</t>
        </is>
      </c>
      <c r="B11" s="9" t="inlineStr">
        <is>
          <t>Ausschließlich fiktiver Musterauftrag; keine ERP- oder MES-Verknüpfung.</t>
        </is>
      </c>
    </row>
    <row r="12">
      <c r="D12" s="2" t="inlineStr">
        <is>
          <t>Entscheidungshilfe</t>
        </is>
      </c>
      <c r="E12" s="2" t="n"/>
    </row>
    <row r="13">
      <c r="D13" s="7" t="inlineStr">
        <is>
          <t>Nächster Schritt</t>
        </is>
      </c>
      <c r="E13" s="14">
        <f>IF(E4=0,"Vorgänge anlegen",IF(E5=E4,"Auftrag vollständig bearbeitet",IF(COUNTIF('Laufkarte'!$O$5:$O$114,"In Arbeit")&gt;0,"Laufenden Vorgang abschließen","Nächsten offenen Vorgang prüfen")))</f>
        <v/>
      </c>
    </row>
    <row r="14">
      <c r="D14" s="3" t="inlineStr">
        <is>
          <t>Mengenprüfung</t>
        </is>
      </c>
      <c r="E14" s="14">
        <f>IF(E4=0,"Keine Vorgänge",IF(E7&gt;0,"Ausschuss oder Mengenabweichung prüfen","Keine Abweichung gemeldet"))</f>
        <v/>
      </c>
    </row>
    <row r="15"/>
    <row r="16">
      <c r="A16" s="2" t="inlineStr">
        <is>
          <t>Hinweise zur Nutzung</t>
        </is>
      </c>
      <c r="B16" s="2" t="n"/>
      <c r="C16" s="2" t="n"/>
      <c r="D16" s="2" t="n"/>
      <c r="E16" s="2" t="n"/>
      <c r="F16" s="2" t="n"/>
      <c r="G16" s="2" t="n"/>
      <c r="H16" s="2" t="n"/>
    </row>
    <row r="17" ht="48" customHeight="1">
      <c r="A17" s="3" t="inlineStr">
        <is>
          <t>Abgrenzung</t>
        </is>
      </c>
      <c r="B17" s="15" t="inlineStr">
        <is>
          <t>Die Laufkarte ersetzt weder Arbeitsanweisung, Stückliste, Prüfplan, Zeiterfassung noch ERP-/MES-Daten.</t>
        </is>
      </c>
      <c r="D17" s="3" t="inlineStr">
        <is>
          <t>Bestätigung/Kürzel</t>
        </is>
      </c>
      <c r="E17" s="15" t="inlineStr">
        <is>
          <t>Manuelle Dokumentation ohne elektronische Signatur oder Identitätsprüfung.</t>
        </is>
      </c>
    </row>
  </sheetData>
  <autoFilter ref="A3:B11"/>
  <mergeCells count="1">
    <mergeCell ref="A1:H1"/>
  </mergeCells>
  <conditionalFormatting sqref="B4:B5">
    <cfRule type="expression" priority="1" dxfId="0">
      <formula>LEN(TRIM(B4))=0</formula>
    </cfRule>
  </conditionalFormatting>
  <conditionalFormatting sqref="B7:B10">
    <cfRule type="expression" priority="2" dxfId="0">
      <formula>B7=""</formula>
    </cfRule>
  </conditionalFormatting>
  <conditionalFormatting sqref="B10">
    <cfRule type="expression" priority="3" dxfId="0">
      <formula>AND($B$10&lt;&gt;"",TODAY()&gt;$B$10,$E$5&lt;$E$4)</formula>
    </cfRule>
    <cfRule type="expression" priority="4" dxfId="1">
      <formula>AND($B$10&lt;&gt;"",TODAY()&lt;=$B$10,TODAY()&gt;=$B$10-Einstellungen!$B$5,$E$5&lt;$E$4)</formula>
    </cfRule>
  </conditionalFormatting>
  <conditionalFormatting sqref="E9">
    <cfRule type="expression" priority="5" dxfId="0">
      <formula>E9="Termin überschritten"</formula>
    </cfRule>
    <cfRule type="expression" priority="6" dxfId="2">
      <formula>E9="Vollständig bearbeitet"</formula>
    </cfRule>
    <cfRule type="expression" priority="7" dxfId="3">
      <formula>OR(E9="Termin naht",E9="In Bearbeitung")</formula>
    </cfRule>
  </conditionalFormatting>
  <dataValidations count="5">
    <dataValidation sqref="B4:B5" showDropDown="0" showInputMessage="1" showErrorMessage="1" allowBlank="0" errorTitle="Pflichtfeld" error="Bitte eine Auftrags- beziehungsweise Artikelnummer eingeben." promptTitle="Pflichtangabe" prompt="Das Feld darf nicht leer bleiben." type="custom" errorStyle="stop">
      <formula1>LEN(TRIM(B4))&gt;0</formula1>
    </dataValidation>
    <dataValidation sqref="B7" showDropDown="0" showInputMessage="1" showErrorMessage="1" allowBlank="0" errorTitle="Ungültige Sollmenge" error="Die Sollmenge muss größer als null sein." promptTitle="Sollmenge" prompt="Bitte eine positive Sollmenge eingeben." type="decimal" errorStyle="stop" operator="greaterThan">
      <formula1>0</formula1>
    </dataValidation>
    <dataValidation sqref="B8" showDropDown="0" showInputMessage="1" showErrorMessage="1" allowBlank="0" errorTitle="Ungültige Einheit" error="Bitte eine Einheit aus der Liste wählen." promptTitle="Einheit" prompt="Auswahlliste aus dem Blatt Einstellungen." type="list" errorStyle="stop">
      <formula1>INDIRECT("'Einstellungen'!$D$5:$D$8")</formula1>
    </dataValidation>
    <dataValidation sqref="B9" showDropDown="0" showInputMessage="1" showErrorMessage="1" allowBlank="0" errorTitle="Ungültiger Starttermin" error="Bitte ein reines Datum ohne Uhrzeit eingeben." promptTitle="Starttermin" prompt="Datumsformat: TT.MM.JJJJ" type="custom" errorStyle="stop">
      <formula1>AND(ISNUMBER(B9),B9=INT(B9))</formula1>
    </dataValidation>
    <dataValidation sqref="B10" showDropDown="0" showInputMessage="1" showErrorMessage="1" allowBlank="0" errorTitle="Ungültiger Fertigstellungstermin" error="Der Fertigstellungstermin muss am oder nach dem Starttermin liegen." promptTitle="Fertigstellungstermin" prompt="Datumsformat: TT.MM.JJJJ" type="custom" errorStyle="stop">
      <formula1>AND(ISNUMBER(B10),B10=INT(B10),B10&gt;=B9)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 autoPageBreaks="0" fitToPage="1"/>
  </sheetPr>
  <dimension ref="A1:P114"/>
  <sheetViews>
    <sheetView showGridLines="0" zoomScale="8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23" customWidth="1" min="2" max="2"/>
    <col width="24" customWidth="1" min="3" max="3"/>
    <col width="15" customWidth="1" min="4" max="4"/>
    <col width="17" customWidth="1" min="5" max="5"/>
    <col width="11" customWidth="1" min="6" max="6"/>
    <col width="12" customWidth="1" min="7" max="7"/>
    <col width="19" customWidth="1" min="8" max="8"/>
    <col width="19" customWidth="1" min="9" max="9"/>
    <col width="18" customWidth="1" min="10" max="10"/>
    <col width="14" customWidth="1" min="11" max="11"/>
    <col width="15" customWidth="1" min="12" max="12"/>
    <col width="17" customWidth="1" min="13" max="13"/>
    <col width="22" customWidth="1" min="14" max="14"/>
    <col width="16" customWidth="1" min="15" max="15"/>
    <col width="32" customWidth="1" min="16" max="16"/>
  </cols>
  <sheetData>
    <row r="1" ht="28" customHeight="1">
      <c r="A1" s="1" t="inlineStr">
        <is>
          <t>Laufkarte – MUSTER-FA-0001</t>
        </is>
      </c>
    </row>
    <row r="2">
      <c r="A2" s="16" t="inlineStr">
        <is>
          <t>Gelb: veränderbare Eingabe</t>
        </is>
      </c>
      <c r="B2" s="16" t="n"/>
      <c r="C2" s="16" t="n"/>
      <c r="D2" s="16" t="inlineStr">
        <is>
          <t>Grau: berechnete Formel</t>
        </is>
      </c>
      <c r="E2" s="16" t="n"/>
      <c r="F2" s="16" t="n"/>
      <c r="G2" s="16" t="n"/>
      <c r="H2" s="16" t="inlineStr">
        <is>
          <t>Bestätigung/Kürzel: manuelle Dokumentation</t>
        </is>
      </c>
      <c r="I2" s="16" t="n"/>
      <c r="J2" s="16" t="n"/>
      <c r="K2" s="16" t="n"/>
      <c r="L2" s="16" t="n"/>
      <c r="M2" s="16" t="inlineStr">
        <is>
          <t>Keine elektronische Signatur</t>
        </is>
      </c>
      <c r="N2" s="16" t="n"/>
      <c r="O2" s="16" t="n"/>
      <c r="P2" s="16" t="n"/>
    </row>
    <row r="3">
      <c r="A3" s="17" t="inlineStr">
        <is>
          <t>Auftragsdaten und Kennzahlen: siehe Blatt Zusammenfassung</t>
        </is>
      </c>
      <c r="B3" s="17" t="n"/>
      <c r="C3" s="17" t="n"/>
      <c r="D3" s="17" t="n"/>
      <c r="E3" s="17" t="n"/>
      <c r="F3" s="17" t="n"/>
      <c r="G3" s="17" t="n"/>
      <c r="H3" s="17" t="n"/>
      <c r="I3" s="17" t="n"/>
      <c r="J3" s="17" t="n"/>
      <c r="K3" s="17" t="n"/>
      <c r="L3" s="17" t="n"/>
      <c r="M3" s="17" t="n"/>
      <c r="N3" s="17" t="n"/>
      <c r="O3" s="17" t="n"/>
      <c r="P3" s="17" t="n"/>
    </row>
    <row r="4" ht="42" customHeight="1">
      <c r="A4" s="18" t="inlineStr">
        <is>
          <t>Vorgang-Nr.</t>
        </is>
      </c>
      <c r="B4" s="18" t="inlineStr">
        <is>
          <t>Arbeitsvorgang</t>
        </is>
      </c>
      <c r="C4" s="18" t="inlineStr">
        <is>
          <t>Arbeitsplatz/Anlage</t>
        </is>
      </c>
      <c r="D4" s="18" t="inlineStr">
        <is>
          <t>Eingangsmenge</t>
        </is>
      </c>
      <c r="E4" s="18" t="inlineStr">
        <is>
          <t>Bearbeitete Menge</t>
        </is>
      </c>
      <c r="F4" s="18" t="inlineStr">
        <is>
          <t>Ausschuss</t>
        </is>
      </c>
      <c r="G4" s="18" t="inlineStr">
        <is>
          <t>Gutmenge</t>
        </is>
      </c>
      <c r="H4" s="18" t="inlineStr">
        <is>
          <t>Start</t>
        </is>
      </c>
      <c r="I4" s="18" t="inlineStr">
        <is>
          <t>Ende</t>
        </is>
      </c>
      <c r="J4" s="18" t="inlineStr">
        <is>
          <t>Unterbrechung (min)</t>
        </is>
      </c>
      <c r="K4" s="18" t="inlineStr">
        <is>
          <t>Istzeit (min)</t>
        </is>
      </c>
      <c r="L4" s="18" t="inlineStr">
        <is>
          <t>Planzeit (min)</t>
        </is>
      </c>
      <c r="M4" s="18" t="inlineStr">
        <is>
          <t>Abweichung (min)</t>
        </is>
      </c>
      <c r="N4" s="18" t="inlineStr">
        <is>
          <t>Bestätigung/Kürzel</t>
        </is>
      </c>
      <c r="O4" s="18" t="inlineStr">
        <is>
          <t>Status</t>
        </is>
      </c>
      <c r="P4" s="18" t="inlineStr">
        <is>
          <t>Hinweis</t>
        </is>
      </c>
    </row>
    <row r="5" ht="24" customHeight="1">
      <c r="A5" s="19" t="n">
        <v>10</v>
      </c>
      <c r="B5" s="9" t="inlineStr">
        <is>
          <t>Bereitstellen</t>
        </is>
      </c>
      <c r="C5" s="9" t="inlineStr">
        <is>
          <t>Materialbereich</t>
        </is>
      </c>
      <c r="D5" s="34" t="n">
        <v>100</v>
      </c>
      <c r="E5" s="34" t="n">
        <v>100</v>
      </c>
      <c r="F5" s="34" t="n">
        <v>0</v>
      </c>
      <c r="G5" s="31">
        <f>IF($E5="","",MAX(0,$E5-IF($F5="",0,$F5)))</f>
        <v/>
      </c>
      <c r="H5" s="35" t="n">
        <v>46272.29166666666</v>
      </c>
      <c r="I5" s="35" t="n">
        <v>46272.30555555555</v>
      </c>
      <c r="J5" s="34" t="n">
        <v>0</v>
      </c>
      <c r="K5" s="31">
        <f>IF(OR($H5="",$I5=""),"",MAX(0,($I5-$H5)*1440-IF($J5="",0,$J5)))</f>
        <v/>
      </c>
      <c r="L5" s="34" t="n">
        <v>20</v>
      </c>
      <c r="M5" s="31">
        <f>IF(OR($K5="",$L5=""),"",$K5-$L5)</f>
        <v/>
      </c>
      <c r="N5" s="9" t="inlineStr">
        <is>
          <t>MUSTER</t>
        </is>
      </c>
      <c r="O5" s="14">
        <f>IF($A5="","",IF(AND($I5&lt;&gt;"",$G5&lt;&gt;"",$N5&lt;&gt;""),"Abgeschlossen",IF($H5&lt;&gt;"","In Arbeit","Offen")))</f>
        <v/>
      </c>
      <c r="P5" s="9" t="inlineStr">
        <is>
          <t>Fiktive Musterbereitstellung dokumentiert</t>
        </is>
      </c>
    </row>
    <row r="6" ht="24" customHeight="1">
      <c r="A6" s="19" t="n">
        <v>20</v>
      </c>
      <c r="B6" s="9" t="inlineStr">
        <is>
          <t>Zuschneiden</t>
        </is>
      </c>
      <c r="C6" s="9" t="inlineStr">
        <is>
          <t>Zuschnittbereich</t>
        </is>
      </c>
      <c r="D6" s="34" t="n">
        <v>100</v>
      </c>
      <c r="E6" s="34" t="n">
        <v>100</v>
      </c>
      <c r="F6" s="34" t="n">
        <v>1</v>
      </c>
      <c r="G6" s="31">
        <f>IF($E6="","",MAX(0,$E6-IF($F6="",0,$F6)))</f>
        <v/>
      </c>
      <c r="H6" s="35" t="n">
        <v>46272.31597222222</v>
      </c>
      <c r="I6" s="35" t="n">
        <v>46272.34375</v>
      </c>
      <c r="J6" s="34" t="n">
        <v>5</v>
      </c>
      <c r="K6" s="31">
        <f>IF(OR($H6="",$I6=""),"",MAX(0,($I6-$H6)*1440-IF($J6="",0,$J6)))</f>
        <v/>
      </c>
      <c r="L6" s="34" t="n">
        <v>40</v>
      </c>
      <c r="M6" s="31">
        <f>IF(OR($K6="",$L6=""),"",$K6-$L6)</f>
        <v/>
      </c>
      <c r="N6" s="9" t="inlineStr">
        <is>
          <t>MUSTER</t>
        </is>
      </c>
      <c r="O6" s="14">
        <f>IF($A6="","",IF(AND($I6&lt;&gt;"",$G6&lt;&gt;"",$N6&lt;&gt;""),"Abgeschlossen",IF($H6&lt;&gt;"","In Arbeit","Offen")))</f>
        <v/>
      </c>
      <c r="P6" s="9" t="inlineStr">
        <is>
          <t>Mengenübergang im Muster prüfen</t>
        </is>
      </c>
    </row>
    <row r="7" ht="24" customHeight="1">
      <c r="A7" s="19" t="n">
        <v>30</v>
      </c>
      <c r="B7" s="9" t="inlineStr">
        <is>
          <t>Entgraten</t>
        </is>
      </c>
      <c r="C7" s="9" t="inlineStr">
        <is>
          <t>Entgratbereich</t>
        </is>
      </c>
      <c r="D7" s="34" t="n">
        <v>99</v>
      </c>
      <c r="E7" s="34" t="n">
        <v>99</v>
      </c>
      <c r="F7" s="34" t="n">
        <v>0</v>
      </c>
      <c r="G7" s="31">
        <f>IF($E7="","",MAX(0,$E7-IF($F7="",0,$F7)))</f>
        <v/>
      </c>
      <c r="H7" s="35" t="n">
        <v>46272.35416666666</v>
      </c>
      <c r="I7" s="35" t="n">
        <v>46272.37152777778</v>
      </c>
      <c r="J7" s="34" t="n">
        <v>0</v>
      </c>
      <c r="K7" s="31">
        <f>IF(OR($H7="",$I7=""),"",MAX(0,($I7-$H7)*1440-IF($J7="",0,$J7)))</f>
        <v/>
      </c>
      <c r="L7" s="34" t="n">
        <v>25</v>
      </c>
      <c r="M7" s="31">
        <f>IF(OR($K7="",$L7=""),"",$K7-$L7)</f>
        <v/>
      </c>
      <c r="N7" s="9" t="inlineStr">
        <is>
          <t>MUSTER</t>
        </is>
      </c>
      <c r="O7" s="14">
        <f>IF($A7="","",IF(AND($I7&lt;&gt;"",$G7&lt;&gt;"",$N7&lt;&gt;""),"Abgeschlossen",IF($H7&lt;&gt;"","In Arbeit","Offen")))</f>
        <v/>
      </c>
      <c r="P7" s="9" t="inlineStr">
        <is>
          <t>Fiktiver Bearbeitungsschritt</t>
        </is>
      </c>
    </row>
    <row r="8" ht="24" customHeight="1">
      <c r="A8" s="19" t="n">
        <v>40</v>
      </c>
      <c r="B8" s="9" t="inlineStr">
        <is>
          <t>Vorbearbeiten</t>
        </is>
      </c>
      <c r="C8" s="9" t="inlineStr">
        <is>
          <t>Bearbeitungsbereich</t>
        </is>
      </c>
      <c r="D8" s="34" t="n">
        <v>99</v>
      </c>
      <c r="E8" s="34" t="n">
        <v>99</v>
      </c>
      <c r="F8" s="34" t="n">
        <v>0.5</v>
      </c>
      <c r="G8" s="31">
        <f>IF($E8="","",MAX(0,$E8-IF($F8="",0,$F8)))</f>
        <v/>
      </c>
      <c r="H8" s="35" t="n">
        <v>46272.38194444445</v>
      </c>
      <c r="I8" s="35" t="n">
        <v>46272.42013888889</v>
      </c>
      <c r="J8" s="34" t="n">
        <v>10</v>
      </c>
      <c r="K8" s="31">
        <f>IF(OR($H8="",$I8=""),"",MAX(0,($I8-$H8)*1440-IF($J8="",0,$J8)))</f>
        <v/>
      </c>
      <c r="L8" s="34" t="n">
        <v>45</v>
      </c>
      <c r="M8" s="31">
        <f>IF(OR($K8="",$L8=""),"",$K8-$L8)</f>
        <v/>
      </c>
      <c r="N8" s="9" t="inlineStr">
        <is>
          <t>MUSTER</t>
        </is>
      </c>
      <c r="O8" s="14">
        <f>IF($A8="","",IF(AND($I8&lt;&gt;"",$G8&lt;&gt;"",$N8&lt;&gt;""),"Abgeschlossen",IF($H8&lt;&gt;"","In Arbeit","Offen")))</f>
        <v/>
      </c>
      <c r="P8" s="9" t="inlineStr">
        <is>
          <t>Ausschussangabe im Muster beachten</t>
        </is>
      </c>
    </row>
    <row r="9" ht="24" customHeight="1">
      <c r="A9" s="19" t="n">
        <v>50</v>
      </c>
      <c r="B9" s="9" t="inlineStr">
        <is>
          <t>Bohren</t>
        </is>
      </c>
      <c r="C9" s="9" t="inlineStr">
        <is>
          <t>Bohrbereich</t>
        </is>
      </c>
      <c r="D9" s="34" t="n">
        <v>98.5</v>
      </c>
      <c r="E9" s="34" t="n">
        <v>98.5</v>
      </c>
      <c r="F9" s="34" t="n">
        <v>0</v>
      </c>
      <c r="G9" s="31">
        <f>IF($E9="","",MAX(0,$E9-IF($F9="",0,$F9)))</f>
        <v/>
      </c>
      <c r="H9" s="35" t="n">
        <v>46272.43055555555</v>
      </c>
      <c r="I9" s="35" t="n">
        <v>46272.45486111111</v>
      </c>
      <c r="J9" s="34" t="n">
        <v>5</v>
      </c>
      <c r="K9" s="31">
        <f>IF(OR($H9="",$I9=""),"",MAX(0,($I9-$H9)*1440-IF($J9="",0,$J9)))</f>
        <v/>
      </c>
      <c r="L9" s="34" t="n">
        <v>35</v>
      </c>
      <c r="M9" s="31">
        <f>IF(OR($K9="",$L9=""),"",$K9-$L9)</f>
        <v/>
      </c>
      <c r="N9" s="9" t="inlineStr">
        <is>
          <t>MUSTER</t>
        </is>
      </c>
      <c r="O9" s="14">
        <f>IF($A9="","",IF(AND($I9&lt;&gt;"",$G9&lt;&gt;"",$N9&lt;&gt;""),"Abgeschlossen",IF($H9&lt;&gt;"","In Arbeit","Offen")))</f>
        <v/>
      </c>
      <c r="P9" s="9" t="inlineStr">
        <is>
          <t>Fiktiver Bearbeitungsschritt</t>
        </is>
      </c>
    </row>
    <row r="10" ht="24" customHeight="1">
      <c r="A10" s="19" t="n">
        <v>60</v>
      </c>
      <c r="B10" s="9" t="inlineStr">
        <is>
          <t>Zwischenkontrolle</t>
        </is>
      </c>
      <c r="C10" s="9" t="inlineStr">
        <is>
          <t>Prüfbereich</t>
        </is>
      </c>
      <c r="D10" s="34" t="n">
        <v>98.5</v>
      </c>
      <c r="E10" s="34" t="n">
        <v>98.5</v>
      </c>
      <c r="F10" s="34" t="n">
        <v>0.5</v>
      </c>
      <c r="G10" s="31">
        <f>IF($E10="","",MAX(0,$E10-IF($F10="",0,$F10)))</f>
        <v/>
      </c>
      <c r="H10" s="35" t="n">
        <v>46272.46527777778</v>
      </c>
      <c r="I10" s="35" t="n">
        <v>46272.47916666666</v>
      </c>
      <c r="J10" s="34" t="n">
        <v>0</v>
      </c>
      <c r="K10" s="31">
        <f>IF(OR($H10="",$I10=""),"",MAX(0,($I10-$H10)*1440-IF($J10="",0,$J10)))</f>
        <v/>
      </c>
      <c r="L10" s="34" t="n">
        <v>20</v>
      </c>
      <c r="M10" s="31">
        <f>IF(OR($K10="",$L10=""),"",$K10-$L10)</f>
        <v/>
      </c>
      <c r="N10" s="9" t="inlineStr">
        <is>
          <t>MUSTER</t>
        </is>
      </c>
      <c r="O10" s="14">
        <f>IF($A10="","",IF(AND($I10&lt;&gt;"",$G10&lt;&gt;"",$N10&lt;&gt;""),"Abgeschlossen",IF($H10&lt;&gt;"","In Arbeit","Offen")))</f>
        <v/>
      </c>
      <c r="P10" s="9" t="inlineStr">
        <is>
          <t>Manuelle Musterkontrolle</t>
        </is>
      </c>
    </row>
    <row r="11" ht="24" customHeight="1">
      <c r="A11" s="19" t="n">
        <v>70</v>
      </c>
      <c r="B11" s="9" t="inlineStr">
        <is>
          <t>Nachbearbeiten</t>
        </is>
      </c>
      <c r="C11" s="9" t="inlineStr">
        <is>
          <t>Nachbearbeitungsbereich</t>
        </is>
      </c>
      <c r="D11" s="34" t="n">
        <v>98.5</v>
      </c>
      <c r="E11" s="34" t="n">
        <v>98</v>
      </c>
      <c r="F11" s="34" t="n">
        <v>0</v>
      </c>
      <c r="G11" s="31">
        <f>IF($E11="","",MAX(0,$E11-IF($F11="",0,$F11)))</f>
        <v/>
      </c>
      <c r="H11" s="35" t="n">
        <v>46272.48958333334</v>
      </c>
      <c r="I11" s="35" t="n">
        <v>46272.51736111111</v>
      </c>
      <c r="J11" s="34" t="n">
        <v>5</v>
      </c>
      <c r="K11" s="31">
        <f>IF(OR($H11="",$I11=""),"",MAX(0,($I11-$H11)*1440-IF($J11="",0,$J11)))</f>
        <v/>
      </c>
      <c r="L11" s="34" t="n">
        <v>40</v>
      </c>
      <c r="M11" s="31">
        <f>IF(OR($K11="",$L11=""),"",$K11-$L11)</f>
        <v/>
      </c>
      <c r="N11" s="9" t="inlineStr">
        <is>
          <t>MUSTER</t>
        </is>
      </c>
      <c r="O11" s="14">
        <f>IF($A11="","",IF(AND($I11&lt;&gt;"",$G11&lt;&gt;"",$N11&lt;&gt;""),"Abgeschlossen",IF($H11&lt;&gt;"","In Arbeit","Offen")))</f>
        <v/>
      </c>
      <c r="P11" s="9" t="inlineStr">
        <is>
          <t>Fiktiver Bearbeitungsschritt</t>
        </is>
      </c>
    </row>
    <row r="12" ht="24" customHeight="1">
      <c r="A12" s="19" t="n">
        <v>80</v>
      </c>
      <c r="B12" s="9" t="inlineStr">
        <is>
          <t>Reinigen</t>
        </is>
      </c>
      <c r="C12" s="9" t="inlineStr">
        <is>
          <t>Reinigungsbereich</t>
        </is>
      </c>
      <c r="D12" s="34" t="n">
        <v>98</v>
      </c>
      <c r="E12" s="34" t="n">
        <v>98</v>
      </c>
      <c r="F12" s="34" t="n">
        <v>0</v>
      </c>
      <c r="G12" s="31">
        <f>IF($E12="","",MAX(0,$E12-IF($F12="",0,$F12)))</f>
        <v/>
      </c>
      <c r="H12" s="35" t="n">
        <v>46274.29166666666</v>
      </c>
      <c r="I12" s="35" t="n"/>
      <c r="J12" s="34" t="n">
        <v>0</v>
      </c>
      <c r="K12" s="31">
        <f>IF(OR($H12="",$I12=""),"",MAX(0,($I12-$H12)*1440-IF($J12="",0,$J12)))</f>
        <v/>
      </c>
      <c r="L12" s="34" t="n">
        <v>25</v>
      </c>
      <c r="M12" s="31">
        <f>IF(OR($K12="",$L12=""),"",$K12-$L12)</f>
        <v/>
      </c>
      <c r="N12" s="9" t="n"/>
      <c r="O12" s="14">
        <f>IF($A12="","",IF(AND($I12&lt;&gt;"",$G12&lt;&gt;"",$N12&lt;&gt;""),"Abgeschlossen",IF($H12&lt;&gt;"","In Arbeit","Offen")))</f>
        <v/>
      </c>
      <c r="P12" s="9" t="inlineStr">
        <is>
          <t>Vorgang befindet sich im Muster in Arbeit</t>
        </is>
      </c>
    </row>
    <row r="13" ht="24" customHeight="1">
      <c r="A13" s="19" t="n">
        <v>90</v>
      </c>
      <c r="B13" s="9" t="inlineStr">
        <is>
          <t>Endkontrolle</t>
        </is>
      </c>
      <c r="C13" s="9" t="inlineStr">
        <is>
          <t>Prüfbereich</t>
        </is>
      </c>
      <c r="D13" s="34" t="n">
        <v>98</v>
      </c>
      <c r="E13" s="34" t="n"/>
      <c r="F13" s="34" t="n"/>
      <c r="G13" s="31">
        <f>IF($E13="","",MAX(0,$E13-IF($F13="",0,$F13)))</f>
        <v/>
      </c>
      <c r="H13" s="35" t="n"/>
      <c r="I13" s="35" t="n"/>
      <c r="J13" s="34" t="n"/>
      <c r="K13" s="31">
        <f>IF(OR($H13="",$I13=""),"",MAX(0,($I13-$H13)*1440-IF($J13="",0,$J13)))</f>
        <v/>
      </c>
      <c r="L13" s="34" t="n">
        <v>30</v>
      </c>
      <c r="M13" s="31">
        <f>IF(OR($K13="",$L13=""),"",$K13-$L13)</f>
        <v/>
      </c>
      <c r="N13" s="9" t="n"/>
      <c r="O13" s="14">
        <f>IF($A13="","",IF(AND($I13&lt;&gt;"",$G13&lt;&gt;"",$N13&lt;&gt;""),"Abgeschlossen",IF($H13&lt;&gt;"","In Arbeit","Offen")))</f>
        <v/>
      </c>
      <c r="P13" s="9" t="inlineStr">
        <is>
          <t>Offener Mustervorgang</t>
        </is>
      </c>
    </row>
    <row r="14" ht="24" customHeight="1">
      <c r="A14" s="19" t="n">
        <v>100</v>
      </c>
      <c r="B14" s="9" t="inlineStr">
        <is>
          <t>Verpacken</t>
        </is>
      </c>
      <c r="C14" s="9" t="inlineStr">
        <is>
          <t>Versandbereich</t>
        </is>
      </c>
      <c r="D14" s="34" t="n">
        <v>98</v>
      </c>
      <c r="E14" s="34" t="n"/>
      <c r="F14" s="34" t="n"/>
      <c r="G14" s="31">
        <f>IF($E14="","",MAX(0,$E14-IF($F14="",0,$F14)))</f>
        <v/>
      </c>
      <c r="H14" s="35" t="n"/>
      <c r="I14" s="35" t="n"/>
      <c r="J14" s="34" t="n"/>
      <c r="K14" s="31">
        <f>IF(OR($H14="",$I14=""),"",MAX(0,($I14-$H14)*1440-IF($J14="",0,$J14)))</f>
        <v/>
      </c>
      <c r="L14" s="34" t="n">
        <v>20</v>
      </c>
      <c r="M14" s="31">
        <f>IF(OR($K14="",$L14=""),"",$K14-$L14)</f>
        <v/>
      </c>
      <c r="N14" s="9" t="n"/>
      <c r="O14" s="14">
        <f>IF($A14="","",IF(AND($I14&lt;&gt;"",$G14&lt;&gt;"",$N14&lt;&gt;""),"Abgeschlossen",IF($H14&lt;&gt;"","In Arbeit","Offen")))</f>
        <v/>
      </c>
      <c r="P14" s="9" t="inlineStr">
        <is>
          <t>Offener Mustervorgang</t>
        </is>
      </c>
    </row>
    <row r="15" ht="24" customHeight="1">
      <c r="A15" s="19" t="n"/>
      <c r="B15" s="9" t="n"/>
      <c r="C15" s="9" t="n"/>
      <c r="D15" s="34" t="n"/>
      <c r="E15" s="34" t="n"/>
      <c r="F15" s="34" t="n"/>
      <c r="G15" s="31">
        <f>IF($E15="","",MAX(0,$E15-IF($F15="",0,$F15)))</f>
        <v/>
      </c>
      <c r="H15" s="35" t="n"/>
      <c r="I15" s="35" t="n"/>
      <c r="J15" s="34" t="n"/>
      <c r="K15" s="31">
        <f>IF(OR($H15="",$I15=""),"",MAX(0,($I15-$H15)*1440-IF($J15="",0,$J15)))</f>
        <v/>
      </c>
      <c r="L15" s="34" t="n"/>
      <c r="M15" s="31">
        <f>IF(OR($K15="",$L15=""),"",$K15-$L15)</f>
        <v/>
      </c>
      <c r="N15" s="9" t="n"/>
      <c r="O15" s="14">
        <f>IF($A15="","",IF(AND($I15&lt;&gt;"",$G15&lt;&gt;"",$N15&lt;&gt;""),"Abgeschlossen",IF($H15&lt;&gt;"","In Arbeit","Offen")))</f>
        <v/>
      </c>
      <c r="P15" s="9" t="n"/>
    </row>
    <row r="16" ht="24" customHeight="1">
      <c r="A16" s="19" t="n"/>
      <c r="B16" s="9" t="n"/>
      <c r="C16" s="9" t="n"/>
      <c r="D16" s="34" t="n"/>
      <c r="E16" s="34" t="n"/>
      <c r="F16" s="34" t="n"/>
      <c r="G16" s="31">
        <f>IF($E16="","",MAX(0,$E16-IF($F16="",0,$F16)))</f>
        <v/>
      </c>
      <c r="H16" s="35" t="n"/>
      <c r="I16" s="35" t="n"/>
      <c r="J16" s="34" t="n"/>
      <c r="K16" s="31">
        <f>IF(OR($H16="",$I16=""),"",MAX(0,($I16-$H16)*1440-IF($J16="",0,$J16)))</f>
        <v/>
      </c>
      <c r="L16" s="34" t="n"/>
      <c r="M16" s="31">
        <f>IF(OR($K16="",$L16=""),"",$K16-$L16)</f>
        <v/>
      </c>
      <c r="N16" s="9" t="n"/>
      <c r="O16" s="14">
        <f>IF($A16="","",IF(AND($I16&lt;&gt;"",$G16&lt;&gt;"",$N16&lt;&gt;""),"Abgeschlossen",IF($H16&lt;&gt;"","In Arbeit","Offen")))</f>
        <v/>
      </c>
      <c r="P16" s="9" t="n"/>
    </row>
    <row r="17" ht="24" customHeight="1">
      <c r="A17" s="19" t="n"/>
      <c r="B17" s="9" t="n"/>
      <c r="C17" s="9" t="n"/>
      <c r="D17" s="34" t="n"/>
      <c r="E17" s="34" t="n"/>
      <c r="F17" s="34" t="n"/>
      <c r="G17" s="31">
        <f>IF($E17="","",MAX(0,$E17-IF($F17="",0,$F17)))</f>
        <v/>
      </c>
      <c r="H17" s="35" t="n"/>
      <c r="I17" s="35" t="n"/>
      <c r="J17" s="34" t="n"/>
      <c r="K17" s="31">
        <f>IF(OR($H17="",$I17=""),"",MAX(0,($I17-$H17)*1440-IF($J17="",0,$J17)))</f>
        <v/>
      </c>
      <c r="L17" s="34" t="n"/>
      <c r="M17" s="31">
        <f>IF(OR($K17="",$L17=""),"",$K17-$L17)</f>
        <v/>
      </c>
      <c r="N17" s="9" t="n"/>
      <c r="O17" s="14">
        <f>IF($A17="","",IF(AND($I17&lt;&gt;"",$G17&lt;&gt;"",$N17&lt;&gt;""),"Abgeschlossen",IF($H17&lt;&gt;"","In Arbeit","Offen")))</f>
        <v/>
      </c>
      <c r="P17" s="9" t="n"/>
    </row>
    <row r="18" ht="24" customHeight="1">
      <c r="A18" s="19" t="n"/>
      <c r="B18" s="9" t="n"/>
      <c r="C18" s="9" t="n"/>
      <c r="D18" s="34" t="n"/>
      <c r="E18" s="34" t="n"/>
      <c r="F18" s="34" t="n"/>
      <c r="G18" s="31">
        <f>IF($E18="","",MAX(0,$E18-IF($F18="",0,$F18)))</f>
        <v/>
      </c>
      <c r="H18" s="35" t="n"/>
      <c r="I18" s="35" t="n"/>
      <c r="J18" s="34" t="n"/>
      <c r="K18" s="31">
        <f>IF(OR($H18="",$I18=""),"",MAX(0,($I18-$H18)*1440-IF($J18="",0,$J18)))</f>
        <v/>
      </c>
      <c r="L18" s="34" t="n"/>
      <c r="M18" s="31">
        <f>IF(OR($K18="",$L18=""),"",$K18-$L18)</f>
        <v/>
      </c>
      <c r="N18" s="9" t="n"/>
      <c r="O18" s="14">
        <f>IF($A18="","",IF(AND($I18&lt;&gt;"",$G18&lt;&gt;"",$N18&lt;&gt;""),"Abgeschlossen",IF($H18&lt;&gt;"","In Arbeit","Offen")))</f>
        <v/>
      </c>
      <c r="P18" s="9" t="n"/>
    </row>
    <row r="19" ht="24" customHeight="1">
      <c r="A19" s="19" t="n"/>
      <c r="B19" s="9" t="n"/>
      <c r="C19" s="9" t="n"/>
      <c r="D19" s="34" t="n"/>
      <c r="E19" s="34" t="n"/>
      <c r="F19" s="34" t="n"/>
      <c r="G19" s="31">
        <f>IF($E19="","",MAX(0,$E19-IF($F19="",0,$F19)))</f>
        <v/>
      </c>
      <c r="H19" s="35" t="n"/>
      <c r="I19" s="35" t="n"/>
      <c r="J19" s="34" t="n"/>
      <c r="K19" s="31">
        <f>IF(OR($H19="",$I19=""),"",MAX(0,($I19-$H19)*1440-IF($J19="",0,$J19)))</f>
        <v/>
      </c>
      <c r="L19" s="34" t="n"/>
      <c r="M19" s="31">
        <f>IF(OR($K19="",$L19=""),"",$K19-$L19)</f>
        <v/>
      </c>
      <c r="N19" s="9" t="n"/>
      <c r="O19" s="14">
        <f>IF($A19="","",IF(AND($I19&lt;&gt;"",$G19&lt;&gt;"",$N19&lt;&gt;""),"Abgeschlossen",IF($H19&lt;&gt;"","In Arbeit","Offen")))</f>
        <v/>
      </c>
      <c r="P19" s="9" t="n"/>
    </row>
    <row r="20" ht="24" customHeight="1">
      <c r="A20" s="19" t="n"/>
      <c r="B20" s="9" t="n"/>
      <c r="C20" s="9" t="n"/>
      <c r="D20" s="34" t="n"/>
      <c r="E20" s="34" t="n"/>
      <c r="F20" s="34" t="n"/>
      <c r="G20" s="31">
        <f>IF($E20="","",MAX(0,$E20-IF($F20="",0,$F20)))</f>
        <v/>
      </c>
      <c r="H20" s="35" t="n"/>
      <c r="I20" s="35" t="n"/>
      <c r="J20" s="34" t="n"/>
      <c r="K20" s="31">
        <f>IF(OR($H20="",$I20=""),"",MAX(0,($I20-$H20)*1440-IF($J20="",0,$J20)))</f>
        <v/>
      </c>
      <c r="L20" s="34" t="n"/>
      <c r="M20" s="31">
        <f>IF(OR($K20="",$L20=""),"",$K20-$L20)</f>
        <v/>
      </c>
      <c r="N20" s="9" t="n"/>
      <c r="O20" s="14">
        <f>IF($A20="","",IF(AND($I20&lt;&gt;"",$G20&lt;&gt;"",$N20&lt;&gt;""),"Abgeschlossen",IF($H20&lt;&gt;"","In Arbeit","Offen")))</f>
        <v/>
      </c>
      <c r="P20" s="9" t="n"/>
    </row>
    <row r="21" ht="24" customHeight="1">
      <c r="A21" s="19" t="n"/>
      <c r="B21" s="9" t="n"/>
      <c r="C21" s="9" t="n"/>
      <c r="D21" s="34" t="n"/>
      <c r="E21" s="34" t="n"/>
      <c r="F21" s="34" t="n"/>
      <c r="G21" s="31">
        <f>IF($E21="","",MAX(0,$E21-IF($F21="",0,$F21)))</f>
        <v/>
      </c>
      <c r="H21" s="35" t="n"/>
      <c r="I21" s="35" t="n"/>
      <c r="J21" s="34" t="n"/>
      <c r="K21" s="31">
        <f>IF(OR($H21="",$I21=""),"",MAX(0,($I21-$H21)*1440-IF($J21="",0,$J21)))</f>
        <v/>
      </c>
      <c r="L21" s="34" t="n"/>
      <c r="M21" s="31">
        <f>IF(OR($K21="",$L21=""),"",$K21-$L21)</f>
        <v/>
      </c>
      <c r="N21" s="9" t="n"/>
      <c r="O21" s="14">
        <f>IF($A21="","",IF(AND($I21&lt;&gt;"",$G21&lt;&gt;"",$N21&lt;&gt;""),"Abgeschlossen",IF($H21&lt;&gt;"","In Arbeit","Offen")))</f>
        <v/>
      </c>
      <c r="P21" s="9" t="n"/>
    </row>
    <row r="22" ht="24" customHeight="1">
      <c r="A22" s="19" t="n"/>
      <c r="B22" s="9" t="n"/>
      <c r="C22" s="9" t="n"/>
      <c r="D22" s="34" t="n"/>
      <c r="E22" s="34" t="n"/>
      <c r="F22" s="34" t="n"/>
      <c r="G22" s="31">
        <f>IF($E22="","",MAX(0,$E22-IF($F22="",0,$F22)))</f>
        <v/>
      </c>
      <c r="H22" s="35" t="n"/>
      <c r="I22" s="35" t="n"/>
      <c r="J22" s="34" t="n"/>
      <c r="K22" s="31">
        <f>IF(OR($H22="",$I22=""),"",MAX(0,($I22-$H22)*1440-IF($J22="",0,$J22)))</f>
        <v/>
      </c>
      <c r="L22" s="34" t="n"/>
      <c r="M22" s="31">
        <f>IF(OR($K22="",$L22=""),"",$K22-$L22)</f>
        <v/>
      </c>
      <c r="N22" s="9" t="n"/>
      <c r="O22" s="14">
        <f>IF($A22="","",IF(AND($I22&lt;&gt;"",$G22&lt;&gt;"",$N22&lt;&gt;""),"Abgeschlossen",IF($H22&lt;&gt;"","In Arbeit","Offen")))</f>
        <v/>
      </c>
      <c r="P22" s="9" t="n"/>
    </row>
    <row r="23" ht="24" customHeight="1">
      <c r="A23" s="19" t="n"/>
      <c r="B23" s="9" t="n"/>
      <c r="C23" s="9" t="n"/>
      <c r="D23" s="34" t="n"/>
      <c r="E23" s="34" t="n"/>
      <c r="F23" s="34" t="n"/>
      <c r="G23" s="31">
        <f>IF($E23="","",MAX(0,$E23-IF($F23="",0,$F23)))</f>
        <v/>
      </c>
      <c r="H23" s="35" t="n"/>
      <c r="I23" s="35" t="n"/>
      <c r="J23" s="34" t="n"/>
      <c r="K23" s="31">
        <f>IF(OR($H23="",$I23=""),"",MAX(0,($I23-$H23)*1440-IF($J23="",0,$J23)))</f>
        <v/>
      </c>
      <c r="L23" s="34" t="n"/>
      <c r="M23" s="31">
        <f>IF(OR($K23="",$L23=""),"",$K23-$L23)</f>
        <v/>
      </c>
      <c r="N23" s="9" t="n"/>
      <c r="O23" s="14">
        <f>IF($A23="","",IF(AND($I23&lt;&gt;"",$G23&lt;&gt;"",$N23&lt;&gt;""),"Abgeschlossen",IF($H23&lt;&gt;"","In Arbeit","Offen")))</f>
        <v/>
      </c>
      <c r="P23" s="9" t="n"/>
    </row>
    <row r="24" ht="24" customHeight="1">
      <c r="A24" s="19" t="n"/>
      <c r="B24" s="9" t="n"/>
      <c r="C24" s="9" t="n"/>
      <c r="D24" s="34" t="n"/>
      <c r="E24" s="34" t="n"/>
      <c r="F24" s="34" t="n"/>
      <c r="G24" s="31">
        <f>IF($E24="","",MAX(0,$E24-IF($F24="",0,$F24)))</f>
        <v/>
      </c>
      <c r="H24" s="35" t="n"/>
      <c r="I24" s="35" t="n"/>
      <c r="J24" s="34" t="n"/>
      <c r="K24" s="31">
        <f>IF(OR($H24="",$I24=""),"",MAX(0,($I24-$H24)*1440-IF($J24="",0,$J24)))</f>
        <v/>
      </c>
      <c r="L24" s="34" t="n"/>
      <c r="M24" s="31">
        <f>IF(OR($K24="",$L24=""),"",$K24-$L24)</f>
        <v/>
      </c>
      <c r="N24" s="9" t="n"/>
      <c r="O24" s="14">
        <f>IF($A24="","",IF(AND($I24&lt;&gt;"",$G24&lt;&gt;"",$N24&lt;&gt;""),"Abgeschlossen",IF($H24&lt;&gt;"","In Arbeit","Offen")))</f>
        <v/>
      </c>
      <c r="P24" s="9" t="n"/>
    </row>
    <row r="25" ht="24" customHeight="1">
      <c r="A25" s="19" t="n"/>
      <c r="B25" s="9" t="n"/>
      <c r="C25" s="9" t="n"/>
      <c r="D25" s="34" t="n"/>
      <c r="E25" s="34" t="n"/>
      <c r="F25" s="34" t="n"/>
      <c r="G25" s="31">
        <f>IF($E25="","",MAX(0,$E25-IF($F25="",0,$F25)))</f>
        <v/>
      </c>
      <c r="H25" s="35" t="n"/>
      <c r="I25" s="35" t="n"/>
      <c r="J25" s="34" t="n"/>
      <c r="K25" s="31">
        <f>IF(OR($H25="",$I25=""),"",MAX(0,($I25-$H25)*1440-IF($J25="",0,$J25)))</f>
        <v/>
      </c>
      <c r="L25" s="34" t="n"/>
      <c r="M25" s="31">
        <f>IF(OR($K25="",$L25=""),"",$K25-$L25)</f>
        <v/>
      </c>
      <c r="N25" s="9" t="n"/>
      <c r="O25" s="14">
        <f>IF($A25="","",IF(AND($I25&lt;&gt;"",$G25&lt;&gt;"",$N25&lt;&gt;""),"Abgeschlossen",IF($H25&lt;&gt;"","In Arbeit","Offen")))</f>
        <v/>
      </c>
      <c r="P25" s="9" t="n"/>
    </row>
    <row r="26" ht="24" customHeight="1">
      <c r="A26" s="19" t="n"/>
      <c r="B26" s="9" t="n"/>
      <c r="C26" s="9" t="n"/>
      <c r="D26" s="34" t="n"/>
      <c r="E26" s="34" t="n"/>
      <c r="F26" s="34" t="n"/>
      <c r="G26" s="31">
        <f>IF($E26="","",MAX(0,$E26-IF($F26="",0,$F26)))</f>
        <v/>
      </c>
      <c r="H26" s="35" t="n"/>
      <c r="I26" s="35" t="n"/>
      <c r="J26" s="34" t="n"/>
      <c r="K26" s="31">
        <f>IF(OR($H26="",$I26=""),"",MAX(0,($I26-$H26)*1440-IF($J26="",0,$J26)))</f>
        <v/>
      </c>
      <c r="L26" s="34" t="n"/>
      <c r="M26" s="31">
        <f>IF(OR($K26="",$L26=""),"",$K26-$L26)</f>
        <v/>
      </c>
      <c r="N26" s="9" t="n"/>
      <c r="O26" s="14">
        <f>IF($A26="","",IF(AND($I26&lt;&gt;"",$G26&lt;&gt;"",$N26&lt;&gt;""),"Abgeschlossen",IF($H26&lt;&gt;"","In Arbeit","Offen")))</f>
        <v/>
      </c>
      <c r="P26" s="9" t="n"/>
    </row>
    <row r="27" ht="24" customHeight="1">
      <c r="A27" s="19" t="n"/>
      <c r="B27" s="9" t="n"/>
      <c r="C27" s="9" t="n"/>
      <c r="D27" s="34" t="n"/>
      <c r="E27" s="34" t="n"/>
      <c r="F27" s="34" t="n"/>
      <c r="G27" s="31">
        <f>IF($E27="","",MAX(0,$E27-IF($F27="",0,$F27)))</f>
        <v/>
      </c>
      <c r="H27" s="35" t="n"/>
      <c r="I27" s="35" t="n"/>
      <c r="J27" s="34" t="n"/>
      <c r="K27" s="31">
        <f>IF(OR($H27="",$I27=""),"",MAX(0,($I27-$H27)*1440-IF($J27="",0,$J27)))</f>
        <v/>
      </c>
      <c r="L27" s="34" t="n"/>
      <c r="M27" s="31">
        <f>IF(OR($K27="",$L27=""),"",$K27-$L27)</f>
        <v/>
      </c>
      <c r="N27" s="9" t="n"/>
      <c r="O27" s="14">
        <f>IF($A27="","",IF(AND($I27&lt;&gt;"",$G27&lt;&gt;"",$N27&lt;&gt;""),"Abgeschlossen",IF($H27&lt;&gt;"","In Arbeit","Offen")))</f>
        <v/>
      </c>
      <c r="P27" s="9" t="n"/>
    </row>
    <row r="28" ht="24" customHeight="1">
      <c r="A28" s="19" t="n"/>
      <c r="B28" s="9" t="n"/>
      <c r="C28" s="9" t="n"/>
      <c r="D28" s="34" t="n"/>
      <c r="E28" s="34" t="n"/>
      <c r="F28" s="34" t="n"/>
      <c r="G28" s="31">
        <f>IF($E28="","",MAX(0,$E28-IF($F28="",0,$F28)))</f>
        <v/>
      </c>
      <c r="H28" s="35" t="n"/>
      <c r="I28" s="35" t="n"/>
      <c r="J28" s="34" t="n"/>
      <c r="K28" s="31">
        <f>IF(OR($H28="",$I28=""),"",MAX(0,($I28-$H28)*1440-IF($J28="",0,$J28)))</f>
        <v/>
      </c>
      <c r="L28" s="34" t="n"/>
      <c r="M28" s="31">
        <f>IF(OR($K28="",$L28=""),"",$K28-$L28)</f>
        <v/>
      </c>
      <c r="N28" s="9" t="n"/>
      <c r="O28" s="14">
        <f>IF($A28="","",IF(AND($I28&lt;&gt;"",$G28&lt;&gt;"",$N28&lt;&gt;""),"Abgeschlossen",IF($H28&lt;&gt;"","In Arbeit","Offen")))</f>
        <v/>
      </c>
      <c r="P28" s="9" t="n"/>
    </row>
    <row r="29" ht="24" customHeight="1">
      <c r="A29" s="19" t="n"/>
      <c r="B29" s="9" t="n"/>
      <c r="C29" s="9" t="n"/>
      <c r="D29" s="34" t="n"/>
      <c r="E29" s="34" t="n"/>
      <c r="F29" s="34" t="n"/>
      <c r="G29" s="31">
        <f>IF($E29="","",MAX(0,$E29-IF($F29="",0,$F29)))</f>
        <v/>
      </c>
      <c r="H29" s="35" t="n"/>
      <c r="I29" s="35" t="n"/>
      <c r="J29" s="34" t="n"/>
      <c r="K29" s="31">
        <f>IF(OR($H29="",$I29=""),"",MAX(0,($I29-$H29)*1440-IF($J29="",0,$J29)))</f>
        <v/>
      </c>
      <c r="L29" s="34" t="n"/>
      <c r="M29" s="31">
        <f>IF(OR($K29="",$L29=""),"",$K29-$L29)</f>
        <v/>
      </c>
      <c r="N29" s="9" t="n"/>
      <c r="O29" s="14">
        <f>IF($A29="","",IF(AND($I29&lt;&gt;"",$G29&lt;&gt;"",$N29&lt;&gt;""),"Abgeschlossen",IF($H29&lt;&gt;"","In Arbeit","Offen")))</f>
        <v/>
      </c>
      <c r="P29" s="9" t="n"/>
    </row>
    <row r="30" ht="24" customHeight="1">
      <c r="A30" s="19" t="n"/>
      <c r="B30" s="9" t="n"/>
      <c r="C30" s="9" t="n"/>
      <c r="D30" s="34" t="n"/>
      <c r="E30" s="34" t="n"/>
      <c r="F30" s="34" t="n"/>
      <c r="G30" s="31">
        <f>IF($E30="","",MAX(0,$E30-IF($F30="",0,$F30)))</f>
        <v/>
      </c>
      <c r="H30" s="35" t="n"/>
      <c r="I30" s="35" t="n"/>
      <c r="J30" s="34" t="n"/>
      <c r="K30" s="31">
        <f>IF(OR($H30="",$I30=""),"",MAX(0,($I30-$H30)*1440-IF($J30="",0,$J30)))</f>
        <v/>
      </c>
      <c r="L30" s="34" t="n"/>
      <c r="M30" s="31">
        <f>IF(OR($K30="",$L30=""),"",$K30-$L30)</f>
        <v/>
      </c>
      <c r="N30" s="9" t="n"/>
      <c r="O30" s="14">
        <f>IF($A30="","",IF(AND($I30&lt;&gt;"",$G30&lt;&gt;"",$N30&lt;&gt;""),"Abgeschlossen",IF($H30&lt;&gt;"","In Arbeit","Offen")))</f>
        <v/>
      </c>
      <c r="P30" s="9" t="n"/>
    </row>
    <row r="31" ht="24" customHeight="1">
      <c r="A31" s="19" t="n"/>
      <c r="B31" s="9" t="n"/>
      <c r="C31" s="9" t="n"/>
      <c r="D31" s="34" t="n"/>
      <c r="E31" s="34" t="n"/>
      <c r="F31" s="34" t="n"/>
      <c r="G31" s="31">
        <f>IF($E31="","",MAX(0,$E31-IF($F31="",0,$F31)))</f>
        <v/>
      </c>
      <c r="H31" s="35" t="n"/>
      <c r="I31" s="35" t="n"/>
      <c r="J31" s="34" t="n"/>
      <c r="K31" s="31">
        <f>IF(OR($H31="",$I31=""),"",MAX(0,($I31-$H31)*1440-IF($J31="",0,$J31)))</f>
        <v/>
      </c>
      <c r="L31" s="34" t="n"/>
      <c r="M31" s="31">
        <f>IF(OR($K31="",$L31=""),"",$K31-$L31)</f>
        <v/>
      </c>
      <c r="N31" s="9" t="n"/>
      <c r="O31" s="14">
        <f>IF($A31="","",IF(AND($I31&lt;&gt;"",$G31&lt;&gt;"",$N31&lt;&gt;""),"Abgeschlossen",IF($H31&lt;&gt;"","In Arbeit","Offen")))</f>
        <v/>
      </c>
      <c r="P31" s="9" t="n"/>
    </row>
    <row r="32" ht="24" customHeight="1">
      <c r="A32" s="19" t="n"/>
      <c r="B32" s="9" t="n"/>
      <c r="C32" s="9" t="n"/>
      <c r="D32" s="34" t="n"/>
      <c r="E32" s="34" t="n"/>
      <c r="F32" s="34" t="n"/>
      <c r="G32" s="31">
        <f>IF($E32="","",MAX(0,$E32-IF($F32="",0,$F32)))</f>
        <v/>
      </c>
      <c r="H32" s="35" t="n"/>
      <c r="I32" s="35" t="n"/>
      <c r="J32" s="34" t="n"/>
      <c r="K32" s="31">
        <f>IF(OR($H32="",$I32=""),"",MAX(0,($I32-$H32)*1440-IF($J32="",0,$J32)))</f>
        <v/>
      </c>
      <c r="L32" s="34" t="n"/>
      <c r="M32" s="31">
        <f>IF(OR($K32="",$L32=""),"",$K32-$L32)</f>
        <v/>
      </c>
      <c r="N32" s="9" t="n"/>
      <c r="O32" s="14">
        <f>IF($A32="","",IF(AND($I32&lt;&gt;"",$G32&lt;&gt;"",$N32&lt;&gt;""),"Abgeschlossen",IF($H32&lt;&gt;"","In Arbeit","Offen")))</f>
        <v/>
      </c>
      <c r="P32" s="9" t="n"/>
    </row>
    <row r="33" ht="24" customHeight="1">
      <c r="A33" s="19" t="n"/>
      <c r="B33" s="9" t="n"/>
      <c r="C33" s="9" t="n"/>
      <c r="D33" s="34" t="n"/>
      <c r="E33" s="34" t="n"/>
      <c r="F33" s="34" t="n"/>
      <c r="G33" s="31">
        <f>IF($E33="","",MAX(0,$E33-IF($F33="",0,$F33)))</f>
        <v/>
      </c>
      <c r="H33" s="35" t="n"/>
      <c r="I33" s="35" t="n"/>
      <c r="J33" s="34" t="n"/>
      <c r="K33" s="31">
        <f>IF(OR($H33="",$I33=""),"",MAX(0,($I33-$H33)*1440-IF($J33="",0,$J33)))</f>
        <v/>
      </c>
      <c r="L33" s="34" t="n"/>
      <c r="M33" s="31">
        <f>IF(OR($K33="",$L33=""),"",$K33-$L33)</f>
        <v/>
      </c>
      <c r="N33" s="9" t="n"/>
      <c r="O33" s="14">
        <f>IF($A33="","",IF(AND($I33&lt;&gt;"",$G33&lt;&gt;"",$N33&lt;&gt;""),"Abgeschlossen",IF($H33&lt;&gt;"","In Arbeit","Offen")))</f>
        <v/>
      </c>
      <c r="P33" s="9" t="n"/>
    </row>
    <row r="34" ht="24" customHeight="1">
      <c r="A34" s="19" t="n"/>
      <c r="B34" s="9" t="n"/>
      <c r="C34" s="9" t="n"/>
      <c r="D34" s="34" t="n"/>
      <c r="E34" s="34" t="n"/>
      <c r="F34" s="34" t="n"/>
      <c r="G34" s="31">
        <f>IF($E34="","",MAX(0,$E34-IF($F34="",0,$F34)))</f>
        <v/>
      </c>
      <c r="H34" s="35" t="n"/>
      <c r="I34" s="35" t="n"/>
      <c r="J34" s="34" t="n"/>
      <c r="K34" s="31">
        <f>IF(OR($H34="",$I34=""),"",MAX(0,($I34-$H34)*1440-IF($J34="",0,$J34)))</f>
        <v/>
      </c>
      <c r="L34" s="34" t="n"/>
      <c r="M34" s="31">
        <f>IF(OR($K34="",$L34=""),"",$K34-$L34)</f>
        <v/>
      </c>
      <c r="N34" s="9" t="n"/>
      <c r="O34" s="14">
        <f>IF($A34="","",IF(AND($I34&lt;&gt;"",$G34&lt;&gt;"",$N34&lt;&gt;""),"Abgeschlossen",IF($H34&lt;&gt;"","In Arbeit","Offen")))</f>
        <v/>
      </c>
      <c r="P34" s="9" t="n"/>
    </row>
    <row r="35" ht="24" customHeight="1">
      <c r="A35" s="19" t="n"/>
      <c r="B35" s="9" t="n"/>
      <c r="C35" s="9" t="n"/>
      <c r="D35" s="34" t="n"/>
      <c r="E35" s="34" t="n"/>
      <c r="F35" s="34" t="n"/>
      <c r="G35" s="31">
        <f>IF($E35="","",MAX(0,$E35-IF($F35="",0,$F35)))</f>
        <v/>
      </c>
      <c r="H35" s="35" t="n"/>
      <c r="I35" s="35" t="n"/>
      <c r="J35" s="34" t="n"/>
      <c r="K35" s="31">
        <f>IF(OR($H35="",$I35=""),"",MAX(0,($I35-$H35)*1440-IF($J35="",0,$J35)))</f>
        <v/>
      </c>
      <c r="L35" s="34" t="n"/>
      <c r="M35" s="31">
        <f>IF(OR($K35="",$L35=""),"",$K35-$L35)</f>
        <v/>
      </c>
      <c r="N35" s="9" t="n"/>
      <c r="O35" s="14">
        <f>IF($A35="","",IF(AND($I35&lt;&gt;"",$G35&lt;&gt;"",$N35&lt;&gt;""),"Abgeschlossen",IF($H35&lt;&gt;"","In Arbeit","Offen")))</f>
        <v/>
      </c>
      <c r="P35" s="9" t="n"/>
    </row>
    <row r="36" ht="24" customHeight="1">
      <c r="A36" s="19" t="n"/>
      <c r="B36" s="9" t="n"/>
      <c r="C36" s="9" t="n"/>
      <c r="D36" s="34" t="n"/>
      <c r="E36" s="34" t="n"/>
      <c r="F36" s="34" t="n"/>
      <c r="G36" s="31">
        <f>IF($E36="","",MAX(0,$E36-IF($F36="",0,$F36)))</f>
        <v/>
      </c>
      <c r="H36" s="35" t="n"/>
      <c r="I36" s="35" t="n"/>
      <c r="J36" s="34" t="n"/>
      <c r="K36" s="31">
        <f>IF(OR($H36="",$I36=""),"",MAX(0,($I36-$H36)*1440-IF($J36="",0,$J36)))</f>
        <v/>
      </c>
      <c r="L36" s="34" t="n"/>
      <c r="M36" s="31">
        <f>IF(OR($K36="",$L36=""),"",$K36-$L36)</f>
        <v/>
      </c>
      <c r="N36" s="9" t="n"/>
      <c r="O36" s="14">
        <f>IF($A36="","",IF(AND($I36&lt;&gt;"",$G36&lt;&gt;"",$N36&lt;&gt;""),"Abgeschlossen",IF($H36&lt;&gt;"","In Arbeit","Offen")))</f>
        <v/>
      </c>
      <c r="P36" s="9" t="n"/>
    </row>
    <row r="37" ht="24" customHeight="1">
      <c r="A37" s="19" t="n"/>
      <c r="B37" s="9" t="n"/>
      <c r="C37" s="9" t="n"/>
      <c r="D37" s="34" t="n"/>
      <c r="E37" s="34" t="n"/>
      <c r="F37" s="34" t="n"/>
      <c r="G37" s="31">
        <f>IF($E37="","",MAX(0,$E37-IF($F37="",0,$F37)))</f>
        <v/>
      </c>
      <c r="H37" s="35" t="n"/>
      <c r="I37" s="35" t="n"/>
      <c r="J37" s="34" t="n"/>
      <c r="K37" s="31">
        <f>IF(OR($H37="",$I37=""),"",MAX(0,($I37-$H37)*1440-IF($J37="",0,$J37)))</f>
        <v/>
      </c>
      <c r="L37" s="34" t="n"/>
      <c r="M37" s="31">
        <f>IF(OR($K37="",$L37=""),"",$K37-$L37)</f>
        <v/>
      </c>
      <c r="N37" s="9" t="n"/>
      <c r="O37" s="14">
        <f>IF($A37="","",IF(AND($I37&lt;&gt;"",$G37&lt;&gt;"",$N37&lt;&gt;""),"Abgeschlossen",IF($H37&lt;&gt;"","In Arbeit","Offen")))</f>
        <v/>
      </c>
      <c r="P37" s="9" t="n"/>
    </row>
    <row r="38" ht="24" customHeight="1">
      <c r="A38" s="19" t="n"/>
      <c r="B38" s="9" t="n"/>
      <c r="C38" s="9" t="n"/>
      <c r="D38" s="34" t="n"/>
      <c r="E38" s="34" t="n"/>
      <c r="F38" s="34" t="n"/>
      <c r="G38" s="31">
        <f>IF($E38="","",MAX(0,$E38-IF($F38="",0,$F38)))</f>
        <v/>
      </c>
      <c r="H38" s="35" t="n"/>
      <c r="I38" s="35" t="n"/>
      <c r="J38" s="34" t="n"/>
      <c r="K38" s="31">
        <f>IF(OR($H38="",$I38=""),"",MAX(0,($I38-$H38)*1440-IF($J38="",0,$J38)))</f>
        <v/>
      </c>
      <c r="L38" s="34" t="n"/>
      <c r="M38" s="31">
        <f>IF(OR($K38="",$L38=""),"",$K38-$L38)</f>
        <v/>
      </c>
      <c r="N38" s="9" t="n"/>
      <c r="O38" s="14">
        <f>IF($A38="","",IF(AND($I38&lt;&gt;"",$G38&lt;&gt;"",$N38&lt;&gt;""),"Abgeschlossen",IF($H38&lt;&gt;"","In Arbeit","Offen")))</f>
        <v/>
      </c>
      <c r="P38" s="9" t="n"/>
    </row>
    <row r="39" ht="24" customHeight="1">
      <c r="A39" s="19" t="n"/>
      <c r="B39" s="9" t="n"/>
      <c r="C39" s="9" t="n"/>
      <c r="D39" s="34" t="n"/>
      <c r="E39" s="34" t="n"/>
      <c r="F39" s="34" t="n"/>
      <c r="G39" s="31">
        <f>IF($E39="","",MAX(0,$E39-IF($F39="",0,$F39)))</f>
        <v/>
      </c>
      <c r="H39" s="35" t="n"/>
      <c r="I39" s="35" t="n"/>
      <c r="J39" s="34" t="n"/>
      <c r="K39" s="31">
        <f>IF(OR($H39="",$I39=""),"",MAX(0,($I39-$H39)*1440-IF($J39="",0,$J39)))</f>
        <v/>
      </c>
      <c r="L39" s="34" t="n"/>
      <c r="M39" s="31">
        <f>IF(OR($K39="",$L39=""),"",$K39-$L39)</f>
        <v/>
      </c>
      <c r="N39" s="9" t="n"/>
      <c r="O39" s="14">
        <f>IF($A39="","",IF(AND($I39&lt;&gt;"",$G39&lt;&gt;"",$N39&lt;&gt;""),"Abgeschlossen",IF($H39&lt;&gt;"","In Arbeit","Offen")))</f>
        <v/>
      </c>
      <c r="P39" s="9" t="n"/>
    </row>
    <row r="40" ht="24" customHeight="1">
      <c r="A40" s="19" t="n"/>
      <c r="B40" s="9" t="n"/>
      <c r="C40" s="9" t="n"/>
      <c r="D40" s="34" t="n"/>
      <c r="E40" s="34" t="n"/>
      <c r="F40" s="34" t="n"/>
      <c r="G40" s="31">
        <f>IF($E40="","",MAX(0,$E40-IF($F40="",0,$F40)))</f>
        <v/>
      </c>
      <c r="H40" s="35" t="n"/>
      <c r="I40" s="35" t="n"/>
      <c r="J40" s="34" t="n"/>
      <c r="K40" s="31">
        <f>IF(OR($H40="",$I40=""),"",MAX(0,($I40-$H40)*1440-IF($J40="",0,$J40)))</f>
        <v/>
      </c>
      <c r="L40" s="34" t="n"/>
      <c r="M40" s="31">
        <f>IF(OR($K40="",$L40=""),"",$K40-$L40)</f>
        <v/>
      </c>
      <c r="N40" s="9" t="n"/>
      <c r="O40" s="14">
        <f>IF($A40="","",IF(AND($I40&lt;&gt;"",$G40&lt;&gt;"",$N40&lt;&gt;""),"Abgeschlossen",IF($H40&lt;&gt;"","In Arbeit","Offen")))</f>
        <v/>
      </c>
      <c r="P40" s="9" t="n"/>
    </row>
    <row r="41" ht="24" customHeight="1">
      <c r="A41" s="19" t="n"/>
      <c r="B41" s="9" t="n"/>
      <c r="C41" s="9" t="n"/>
      <c r="D41" s="34" t="n"/>
      <c r="E41" s="34" t="n"/>
      <c r="F41" s="34" t="n"/>
      <c r="G41" s="31">
        <f>IF($E41="","",MAX(0,$E41-IF($F41="",0,$F41)))</f>
        <v/>
      </c>
      <c r="H41" s="35" t="n"/>
      <c r="I41" s="35" t="n"/>
      <c r="J41" s="34" t="n"/>
      <c r="K41" s="31">
        <f>IF(OR($H41="",$I41=""),"",MAX(0,($I41-$H41)*1440-IF($J41="",0,$J41)))</f>
        <v/>
      </c>
      <c r="L41" s="34" t="n"/>
      <c r="M41" s="31">
        <f>IF(OR($K41="",$L41=""),"",$K41-$L41)</f>
        <v/>
      </c>
      <c r="N41" s="9" t="n"/>
      <c r="O41" s="14">
        <f>IF($A41="","",IF(AND($I41&lt;&gt;"",$G41&lt;&gt;"",$N41&lt;&gt;""),"Abgeschlossen",IF($H41&lt;&gt;"","In Arbeit","Offen")))</f>
        <v/>
      </c>
      <c r="P41" s="9" t="n"/>
    </row>
    <row r="42" ht="24" customHeight="1">
      <c r="A42" s="19" t="n"/>
      <c r="B42" s="9" t="n"/>
      <c r="C42" s="9" t="n"/>
      <c r="D42" s="34" t="n"/>
      <c r="E42" s="34" t="n"/>
      <c r="F42" s="34" t="n"/>
      <c r="G42" s="31">
        <f>IF($E42="","",MAX(0,$E42-IF($F42="",0,$F42)))</f>
        <v/>
      </c>
      <c r="H42" s="35" t="n"/>
      <c r="I42" s="35" t="n"/>
      <c r="J42" s="34" t="n"/>
      <c r="K42" s="31">
        <f>IF(OR($H42="",$I42=""),"",MAX(0,($I42-$H42)*1440-IF($J42="",0,$J42)))</f>
        <v/>
      </c>
      <c r="L42" s="34" t="n"/>
      <c r="M42" s="31">
        <f>IF(OR($K42="",$L42=""),"",$K42-$L42)</f>
        <v/>
      </c>
      <c r="N42" s="9" t="n"/>
      <c r="O42" s="14">
        <f>IF($A42="","",IF(AND($I42&lt;&gt;"",$G42&lt;&gt;"",$N42&lt;&gt;""),"Abgeschlossen",IF($H42&lt;&gt;"","In Arbeit","Offen")))</f>
        <v/>
      </c>
      <c r="P42" s="9" t="n"/>
    </row>
    <row r="43" ht="24" customHeight="1">
      <c r="A43" s="19" t="n"/>
      <c r="B43" s="9" t="n"/>
      <c r="C43" s="9" t="n"/>
      <c r="D43" s="34" t="n"/>
      <c r="E43" s="34" t="n"/>
      <c r="F43" s="34" t="n"/>
      <c r="G43" s="31">
        <f>IF($E43="","",MAX(0,$E43-IF($F43="",0,$F43)))</f>
        <v/>
      </c>
      <c r="H43" s="35" t="n"/>
      <c r="I43" s="35" t="n"/>
      <c r="J43" s="34" t="n"/>
      <c r="K43" s="31">
        <f>IF(OR($H43="",$I43=""),"",MAX(0,($I43-$H43)*1440-IF($J43="",0,$J43)))</f>
        <v/>
      </c>
      <c r="L43" s="34" t="n"/>
      <c r="M43" s="31">
        <f>IF(OR($K43="",$L43=""),"",$K43-$L43)</f>
        <v/>
      </c>
      <c r="N43" s="9" t="n"/>
      <c r="O43" s="14">
        <f>IF($A43="","",IF(AND($I43&lt;&gt;"",$G43&lt;&gt;"",$N43&lt;&gt;""),"Abgeschlossen",IF($H43&lt;&gt;"","In Arbeit","Offen")))</f>
        <v/>
      </c>
      <c r="P43" s="9" t="n"/>
    </row>
    <row r="44" ht="24" customHeight="1">
      <c r="A44" s="19" t="n"/>
      <c r="B44" s="9" t="n"/>
      <c r="C44" s="9" t="n"/>
      <c r="D44" s="34" t="n"/>
      <c r="E44" s="34" t="n"/>
      <c r="F44" s="34" t="n"/>
      <c r="G44" s="31">
        <f>IF($E44="","",MAX(0,$E44-IF($F44="",0,$F44)))</f>
        <v/>
      </c>
      <c r="H44" s="35" t="n"/>
      <c r="I44" s="35" t="n"/>
      <c r="J44" s="34" t="n"/>
      <c r="K44" s="31">
        <f>IF(OR($H44="",$I44=""),"",MAX(0,($I44-$H44)*1440-IF($J44="",0,$J44)))</f>
        <v/>
      </c>
      <c r="L44" s="34" t="n"/>
      <c r="M44" s="31">
        <f>IF(OR($K44="",$L44=""),"",$K44-$L44)</f>
        <v/>
      </c>
      <c r="N44" s="9" t="n"/>
      <c r="O44" s="14">
        <f>IF($A44="","",IF(AND($I44&lt;&gt;"",$G44&lt;&gt;"",$N44&lt;&gt;""),"Abgeschlossen",IF($H44&lt;&gt;"","In Arbeit","Offen")))</f>
        <v/>
      </c>
      <c r="P44" s="9" t="n"/>
    </row>
    <row r="45" ht="24" customHeight="1">
      <c r="A45" s="19" t="n"/>
      <c r="B45" s="9" t="n"/>
      <c r="C45" s="9" t="n"/>
      <c r="D45" s="34" t="n"/>
      <c r="E45" s="34" t="n"/>
      <c r="F45" s="34" t="n"/>
      <c r="G45" s="31">
        <f>IF($E45="","",MAX(0,$E45-IF($F45="",0,$F45)))</f>
        <v/>
      </c>
      <c r="H45" s="35" t="n"/>
      <c r="I45" s="35" t="n"/>
      <c r="J45" s="34" t="n"/>
      <c r="K45" s="31">
        <f>IF(OR($H45="",$I45=""),"",MAX(0,($I45-$H45)*1440-IF($J45="",0,$J45)))</f>
        <v/>
      </c>
      <c r="L45" s="34" t="n"/>
      <c r="M45" s="31">
        <f>IF(OR($K45="",$L45=""),"",$K45-$L45)</f>
        <v/>
      </c>
      <c r="N45" s="9" t="n"/>
      <c r="O45" s="14">
        <f>IF($A45="","",IF(AND($I45&lt;&gt;"",$G45&lt;&gt;"",$N45&lt;&gt;""),"Abgeschlossen",IF($H45&lt;&gt;"","In Arbeit","Offen")))</f>
        <v/>
      </c>
      <c r="P45" s="9" t="n"/>
    </row>
    <row r="46" ht="24" customHeight="1">
      <c r="A46" s="19" t="n"/>
      <c r="B46" s="9" t="n"/>
      <c r="C46" s="9" t="n"/>
      <c r="D46" s="34" t="n"/>
      <c r="E46" s="34" t="n"/>
      <c r="F46" s="34" t="n"/>
      <c r="G46" s="31">
        <f>IF($E46="","",MAX(0,$E46-IF($F46="",0,$F46)))</f>
        <v/>
      </c>
      <c r="H46" s="35" t="n"/>
      <c r="I46" s="35" t="n"/>
      <c r="J46" s="34" t="n"/>
      <c r="K46" s="31">
        <f>IF(OR($H46="",$I46=""),"",MAX(0,($I46-$H46)*1440-IF($J46="",0,$J46)))</f>
        <v/>
      </c>
      <c r="L46" s="34" t="n"/>
      <c r="M46" s="31">
        <f>IF(OR($K46="",$L46=""),"",$K46-$L46)</f>
        <v/>
      </c>
      <c r="N46" s="9" t="n"/>
      <c r="O46" s="14">
        <f>IF($A46="","",IF(AND($I46&lt;&gt;"",$G46&lt;&gt;"",$N46&lt;&gt;""),"Abgeschlossen",IF($H46&lt;&gt;"","In Arbeit","Offen")))</f>
        <v/>
      </c>
      <c r="P46" s="9" t="n"/>
    </row>
    <row r="47" ht="24" customHeight="1">
      <c r="A47" s="19" t="n"/>
      <c r="B47" s="9" t="n"/>
      <c r="C47" s="9" t="n"/>
      <c r="D47" s="34" t="n"/>
      <c r="E47" s="34" t="n"/>
      <c r="F47" s="34" t="n"/>
      <c r="G47" s="31">
        <f>IF($E47="","",MAX(0,$E47-IF($F47="",0,$F47)))</f>
        <v/>
      </c>
      <c r="H47" s="35" t="n"/>
      <c r="I47" s="35" t="n"/>
      <c r="J47" s="34" t="n"/>
      <c r="K47" s="31">
        <f>IF(OR($H47="",$I47=""),"",MAX(0,($I47-$H47)*1440-IF($J47="",0,$J47)))</f>
        <v/>
      </c>
      <c r="L47" s="34" t="n"/>
      <c r="M47" s="31">
        <f>IF(OR($K47="",$L47=""),"",$K47-$L47)</f>
        <v/>
      </c>
      <c r="N47" s="9" t="n"/>
      <c r="O47" s="14">
        <f>IF($A47="","",IF(AND($I47&lt;&gt;"",$G47&lt;&gt;"",$N47&lt;&gt;""),"Abgeschlossen",IF($H47&lt;&gt;"","In Arbeit","Offen")))</f>
        <v/>
      </c>
      <c r="P47" s="9" t="n"/>
    </row>
    <row r="48" ht="24" customHeight="1">
      <c r="A48" s="19" t="n"/>
      <c r="B48" s="9" t="n"/>
      <c r="C48" s="9" t="n"/>
      <c r="D48" s="34" t="n"/>
      <c r="E48" s="34" t="n"/>
      <c r="F48" s="34" t="n"/>
      <c r="G48" s="31">
        <f>IF($E48="","",MAX(0,$E48-IF($F48="",0,$F48)))</f>
        <v/>
      </c>
      <c r="H48" s="35" t="n"/>
      <c r="I48" s="35" t="n"/>
      <c r="J48" s="34" t="n"/>
      <c r="K48" s="31">
        <f>IF(OR($H48="",$I48=""),"",MAX(0,($I48-$H48)*1440-IF($J48="",0,$J48)))</f>
        <v/>
      </c>
      <c r="L48" s="34" t="n"/>
      <c r="M48" s="31">
        <f>IF(OR($K48="",$L48=""),"",$K48-$L48)</f>
        <v/>
      </c>
      <c r="N48" s="9" t="n"/>
      <c r="O48" s="14">
        <f>IF($A48="","",IF(AND($I48&lt;&gt;"",$G48&lt;&gt;"",$N48&lt;&gt;""),"Abgeschlossen",IF($H48&lt;&gt;"","In Arbeit","Offen")))</f>
        <v/>
      </c>
      <c r="P48" s="9" t="n"/>
    </row>
    <row r="49" ht="24" customHeight="1">
      <c r="A49" s="19" t="n"/>
      <c r="B49" s="9" t="n"/>
      <c r="C49" s="9" t="n"/>
      <c r="D49" s="34" t="n"/>
      <c r="E49" s="34" t="n"/>
      <c r="F49" s="34" t="n"/>
      <c r="G49" s="31">
        <f>IF($E49="","",MAX(0,$E49-IF($F49="",0,$F49)))</f>
        <v/>
      </c>
      <c r="H49" s="35" t="n"/>
      <c r="I49" s="35" t="n"/>
      <c r="J49" s="34" t="n"/>
      <c r="K49" s="31">
        <f>IF(OR($H49="",$I49=""),"",MAX(0,($I49-$H49)*1440-IF($J49="",0,$J49)))</f>
        <v/>
      </c>
      <c r="L49" s="34" t="n"/>
      <c r="M49" s="31">
        <f>IF(OR($K49="",$L49=""),"",$K49-$L49)</f>
        <v/>
      </c>
      <c r="N49" s="9" t="n"/>
      <c r="O49" s="14">
        <f>IF($A49="","",IF(AND($I49&lt;&gt;"",$G49&lt;&gt;"",$N49&lt;&gt;""),"Abgeschlossen",IF($H49&lt;&gt;"","In Arbeit","Offen")))</f>
        <v/>
      </c>
      <c r="P49" s="9" t="n"/>
    </row>
    <row r="50" ht="24" customHeight="1">
      <c r="A50" s="19" t="n"/>
      <c r="B50" s="9" t="n"/>
      <c r="C50" s="9" t="n"/>
      <c r="D50" s="34" t="n"/>
      <c r="E50" s="34" t="n"/>
      <c r="F50" s="34" t="n"/>
      <c r="G50" s="31">
        <f>IF($E50="","",MAX(0,$E50-IF($F50="",0,$F50)))</f>
        <v/>
      </c>
      <c r="H50" s="35" t="n"/>
      <c r="I50" s="35" t="n"/>
      <c r="J50" s="34" t="n"/>
      <c r="K50" s="31">
        <f>IF(OR($H50="",$I50=""),"",MAX(0,($I50-$H50)*1440-IF($J50="",0,$J50)))</f>
        <v/>
      </c>
      <c r="L50" s="34" t="n"/>
      <c r="M50" s="31">
        <f>IF(OR($K50="",$L50=""),"",$K50-$L50)</f>
        <v/>
      </c>
      <c r="N50" s="9" t="n"/>
      <c r="O50" s="14">
        <f>IF($A50="","",IF(AND($I50&lt;&gt;"",$G50&lt;&gt;"",$N50&lt;&gt;""),"Abgeschlossen",IF($H50&lt;&gt;"","In Arbeit","Offen")))</f>
        <v/>
      </c>
      <c r="P50" s="9" t="n"/>
    </row>
    <row r="51" ht="24" customHeight="1">
      <c r="A51" s="19" t="n"/>
      <c r="B51" s="9" t="n"/>
      <c r="C51" s="9" t="n"/>
      <c r="D51" s="34" t="n"/>
      <c r="E51" s="34" t="n"/>
      <c r="F51" s="34" t="n"/>
      <c r="G51" s="31">
        <f>IF($E51="","",MAX(0,$E51-IF($F51="",0,$F51)))</f>
        <v/>
      </c>
      <c r="H51" s="35" t="n"/>
      <c r="I51" s="35" t="n"/>
      <c r="J51" s="34" t="n"/>
      <c r="K51" s="31">
        <f>IF(OR($H51="",$I51=""),"",MAX(0,($I51-$H51)*1440-IF($J51="",0,$J51)))</f>
        <v/>
      </c>
      <c r="L51" s="34" t="n"/>
      <c r="M51" s="31">
        <f>IF(OR($K51="",$L51=""),"",$K51-$L51)</f>
        <v/>
      </c>
      <c r="N51" s="9" t="n"/>
      <c r="O51" s="14">
        <f>IF($A51="","",IF(AND($I51&lt;&gt;"",$G51&lt;&gt;"",$N51&lt;&gt;""),"Abgeschlossen",IF($H51&lt;&gt;"","In Arbeit","Offen")))</f>
        <v/>
      </c>
      <c r="P51" s="9" t="n"/>
    </row>
    <row r="52" ht="24" customHeight="1">
      <c r="A52" s="19" t="n"/>
      <c r="B52" s="9" t="n"/>
      <c r="C52" s="9" t="n"/>
      <c r="D52" s="34" t="n"/>
      <c r="E52" s="34" t="n"/>
      <c r="F52" s="34" t="n"/>
      <c r="G52" s="31">
        <f>IF($E52="","",MAX(0,$E52-IF($F52="",0,$F52)))</f>
        <v/>
      </c>
      <c r="H52" s="35" t="n"/>
      <c r="I52" s="35" t="n"/>
      <c r="J52" s="34" t="n"/>
      <c r="K52" s="31">
        <f>IF(OR($H52="",$I52=""),"",MAX(0,($I52-$H52)*1440-IF($J52="",0,$J52)))</f>
        <v/>
      </c>
      <c r="L52" s="34" t="n"/>
      <c r="M52" s="31">
        <f>IF(OR($K52="",$L52=""),"",$K52-$L52)</f>
        <v/>
      </c>
      <c r="N52" s="9" t="n"/>
      <c r="O52" s="14">
        <f>IF($A52="","",IF(AND($I52&lt;&gt;"",$G52&lt;&gt;"",$N52&lt;&gt;""),"Abgeschlossen",IF($H52&lt;&gt;"","In Arbeit","Offen")))</f>
        <v/>
      </c>
      <c r="P52" s="9" t="n"/>
    </row>
    <row r="53" ht="24" customHeight="1">
      <c r="A53" s="19" t="n"/>
      <c r="B53" s="9" t="n"/>
      <c r="C53" s="9" t="n"/>
      <c r="D53" s="34" t="n"/>
      <c r="E53" s="34" t="n"/>
      <c r="F53" s="34" t="n"/>
      <c r="G53" s="31">
        <f>IF($E53="","",MAX(0,$E53-IF($F53="",0,$F53)))</f>
        <v/>
      </c>
      <c r="H53" s="35" t="n"/>
      <c r="I53" s="35" t="n"/>
      <c r="J53" s="34" t="n"/>
      <c r="K53" s="31">
        <f>IF(OR($H53="",$I53=""),"",MAX(0,($I53-$H53)*1440-IF($J53="",0,$J53)))</f>
        <v/>
      </c>
      <c r="L53" s="34" t="n"/>
      <c r="M53" s="31">
        <f>IF(OR($K53="",$L53=""),"",$K53-$L53)</f>
        <v/>
      </c>
      <c r="N53" s="9" t="n"/>
      <c r="O53" s="14">
        <f>IF($A53="","",IF(AND($I53&lt;&gt;"",$G53&lt;&gt;"",$N53&lt;&gt;""),"Abgeschlossen",IF($H53&lt;&gt;"","In Arbeit","Offen")))</f>
        <v/>
      </c>
      <c r="P53" s="9" t="n"/>
    </row>
    <row r="54" ht="24" customHeight="1">
      <c r="A54" s="19" t="n"/>
      <c r="B54" s="9" t="n"/>
      <c r="C54" s="9" t="n"/>
      <c r="D54" s="34" t="n"/>
      <c r="E54" s="34" t="n"/>
      <c r="F54" s="34" t="n"/>
      <c r="G54" s="31">
        <f>IF($E54="","",MAX(0,$E54-IF($F54="",0,$F54)))</f>
        <v/>
      </c>
      <c r="H54" s="35" t="n"/>
      <c r="I54" s="35" t="n"/>
      <c r="J54" s="34" t="n"/>
      <c r="K54" s="31">
        <f>IF(OR($H54="",$I54=""),"",MAX(0,($I54-$H54)*1440-IF($J54="",0,$J54)))</f>
        <v/>
      </c>
      <c r="L54" s="34" t="n"/>
      <c r="M54" s="31">
        <f>IF(OR($K54="",$L54=""),"",$K54-$L54)</f>
        <v/>
      </c>
      <c r="N54" s="9" t="n"/>
      <c r="O54" s="14">
        <f>IF($A54="","",IF(AND($I54&lt;&gt;"",$G54&lt;&gt;"",$N54&lt;&gt;""),"Abgeschlossen",IF($H54&lt;&gt;"","In Arbeit","Offen")))</f>
        <v/>
      </c>
      <c r="P54" s="9" t="n"/>
    </row>
    <row r="55" ht="24" customHeight="1">
      <c r="A55" s="19" t="n"/>
      <c r="B55" s="9" t="n"/>
      <c r="C55" s="9" t="n"/>
      <c r="D55" s="34" t="n"/>
      <c r="E55" s="34" t="n"/>
      <c r="F55" s="34" t="n"/>
      <c r="G55" s="31">
        <f>IF($E55="","",MAX(0,$E55-IF($F55="",0,$F55)))</f>
        <v/>
      </c>
      <c r="H55" s="35" t="n"/>
      <c r="I55" s="35" t="n"/>
      <c r="J55" s="34" t="n"/>
      <c r="K55" s="31">
        <f>IF(OR($H55="",$I55=""),"",MAX(0,($I55-$H55)*1440-IF($J55="",0,$J55)))</f>
        <v/>
      </c>
      <c r="L55" s="34" t="n"/>
      <c r="M55" s="31">
        <f>IF(OR($K55="",$L55=""),"",$K55-$L55)</f>
        <v/>
      </c>
      <c r="N55" s="9" t="n"/>
      <c r="O55" s="14">
        <f>IF($A55="","",IF(AND($I55&lt;&gt;"",$G55&lt;&gt;"",$N55&lt;&gt;""),"Abgeschlossen",IF($H55&lt;&gt;"","In Arbeit","Offen")))</f>
        <v/>
      </c>
      <c r="P55" s="9" t="n"/>
    </row>
    <row r="56" ht="24" customHeight="1">
      <c r="A56" s="19" t="n"/>
      <c r="B56" s="9" t="n"/>
      <c r="C56" s="9" t="n"/>
      <c r="D56" s="34" t="n"/>
      <c r="E56" s="34" t="n"/>
      <c r="F56" s="34" t="n"/>
      <c r="G56" s="31">
        <f>IF($E56="","",MAX(0,$E56-IF($F56="",0,$F56)))</f>
        <v/>
      </c>
      <c r="H56" s="35" t="n"/>
      <c r="I56" s="35" t="n"/>
      <c r="J56" s="34" t="n"/>
      <c r="K56" s="31">
        <f>IF(OR($H56="",$I56=""),"",MAX(0,($I56-$H56)*1440-IF($J56="",0,$J56)))</f>
        <v/>
      </c>
      <c r="L56" s="34" t="n"/>
      <c r="M56" s="31">
        <f>IF(OR($K56="",$L56=""),"",$K56-$L56)</f>
        <v/>
      </c>
      <c r="N56" s="9" t="n"/>
      <c r="O56" s="14">
        <f>IF($A56="","",IF(AND($I56&lt;&gt;"",$G56&lt;&gt;"",$N56&lt;&gt;""),"Abgeschlossen",IF($H56&lt;&gt;"","In Arbeit","Offen")))</f>
        <v/>
      </c>
      <c r="P56" s="9" t="n"/>
    </row>
    <row r="57" ht="24" customHeight="1">
      <c r="A57" s="19" t="n"/>
      <c r="B57" s="9" t="n"/>
      <c r="C57" s="9" t="n"/>
      <c r="D57" s="34" t="n"/>
      <c r="E57" s="34" t="n"/>
      <c r="F57" s="34" t="n"/>
      <c r="G57" s="31">
        <f>IF($E57="","",MAX(0,$E57-IF($F57="",0,$F57)))</f>
        <v/>
      </c>
      <c r="H57" s="35" t="n"/>
      <c r="I57" s="35" t="n"/>
      <c r="J57" s="34" t="n"/>
      <c r="K57" s="31">
        <f>IF(OR($H57="",$I57=""),"",MAX(0,($I57-$H57)*1440-IF($J57="",0,$J57)))</f>
        <v/>
      </c>
      <c r="L57" s="34" t="n"/>
      <c r="M57" s="31">
        <f>IF(OR($K57="",$L57=""),"",$K57-$L57)</f>
        <v/>
      </c>
      <c r="N57" s="9" t="n"/>
      <c r="O57" s="14">
        <f>IF($A57="","",IF(AND($I57&lt;&gt;"",$G57&lt;&gt;"",$N57&lt;&gt;""),"Abgeschlossen",IF($H57&lt;&gt;"","In Arbeit","Offen")))</f>
        <v/>
      </c>
      <c r="P57" s="9" t="n"/>
    </row>
    <row r="58" ht="24" customHeight="1">
      <c r="A58" s="19" t="n"/>
      <c r="B58" s="9" t="n"/>
      <c r="C58" s="9" t="n"/>
      <c r="D58" s="34" t="n"/>
      <c r="E58" s="34" t="n"/>
      <c r="F58" s="34" t="n"/>
      <c r="G58" s="31">
        <f>IF($E58="","",MAX(0,$E58-IF($F58="",0,$F58)))</f>
        <v/>
      </c>
      <c r="H58" s="35" t="n"/>
      <c r="I58" s="35" t="n"/>
      <c r="J58" s="34" t="n"/>
      <c r="K58" s="31">
        <f>IF(OR($H58="",$I58=""),"",MAX(0,($I58-$H58)*1440-IF($J58="",0,$J58)))</f>
        <v/>
      </c>
      <c r="L58" s="34" t="n"/>
      <c r="M58" s="31">
        <f>IF(OR($K58="",$L58=""),"",$K58-$L58)</f>
        <v/>
      </c>
      <c r="N58" s="9" t="n"/>
      <c r="O58" s="14">
        <f>IF($A58="","",IF(AND($I58&lt;&gt;"",$G58&lt;&gt;"",$N58&lt;&gt;""),"Abgeschlossen",IF($H58&lt;&gt;"","In Arbeit","Offen")))</f>
        <v/>
      </c>
      <c r="P58" s="9" t="n"/>
    </row>
    <row r="59" ht="24" customHeight="1">
      <c r="A59" s="19" t="n"/>
      <c r="B59" s="9" t="n"/>
      <c r="C59" s="9" t="n"/>
      <c r="D59" s="34" t="n"/>
      <c r="E59" s="34" t="n"/>
      <c r="F59" s="34" t="n"/>
      <c r="G59" s="31">
        <f>IF($E59="","",MAX(0,$E59-IF($F59="",0,$F59)))</f>
        <v/>
      </c>
      <c r="H59" s="35" t="n"/>
      <c r="I59" s="35" t="n"/>
      <c r="J59" s="34" t="n"/>
      <c r="K59" s="31">
        <f>IF(OR($H59="",$I59=""),"",MAX(0,($I59-$H59)*1440-IF($J59="",0,$J59)))</f>
        <v/>
      </c>
      <c r="L59" s="34" t="n"/>
      <c r="M59" s="31">
        <f>IF(OR($K59="",$L59=""),"",$K59-$L59)</f>
        <v/>
      </c>
      <c r="N59" s="9" t="n"/>
      <c r="O59" s="14">
        <f>IF($A59="","",IF(AND($I59&lt;&gt;"",$G59&lt;&gt;"",$N59&lt;&gt;""),"Abgeschlossen",IF($H59&lt;&gt;"","In Arbeit","Offen")))</f>
        <v/>
      </c>
      <c r="P59" s="9" t="n"/>
    </row>
    <row r="60" ht="24" customHeight="1">
      <c r="A60" s="19" t="n"/>
      <c r="B60" s="9" t="n"/>
      <c r="C60" s="9" t="n"/>
      <c r="D60" s="34" t="n"/>
      <c r="E60" s="34" t="n"/>
      <c r="F60" s="34" t="n"/>
      <c r="G60" s="31">
        <f>IF($E60="","",MAX(0,$E60-IF($F60="",0,$F60)))</f>
        <v/>
      </c>
      <c r="H60" s="35" t="n"/>
      <c r="I60" s="35" t="n"/>
      <c r="J60" s="34" t="n"/>
      <c r="K60" s="31">
        <f>IF(OR($H60="",$I60=""),"",MAX(0,($I60-$H60)*1440-IF($J60="",0,$J60)))</f>
        <v/>
      </c>
      <c r="L60" s="34" t="n"/>
      <c r="M60" s="31">
        <f>IF(OR($K60="",$L60=""),"",$K60-$L60)</f>
        <v/>
      </c>
      <c r="N60" s="9" t="n"/>
      <c r="O60" s="14">
        <f>IF($A60="","",IF(AND($I60&lt;&gt;"",$G60&lt;&gt;"",$N60&lt;&gt;""),"Abgeschlossen",IF($H60&lt;&gt;"","In Arbeit","Offen")))</f>
        <v/>
      </c>
      <c r="P60" s="9" t="n"/>
    </row>
    <row r="61" ht="24" customHeight="1">
      <c r="A61" s="19" t="n"/>
      <c r="B61" s="9" t="n"/>
      <c r="C61" s="9" t="n"/>
      <c r="D61" s="34" t="n"/>
      <c r="E61" s="34" t="n"/>
      <c r="F61" s="34" t="n"/>
      <c r="G61" s="31">
        <f>IF($E61="","",MAX(0,$E61-IF($F61="",0,$F61)))</f>
        <v/>
      </c>
      <c r="H61" s="35" t="n"/>
      <c r="I61" s="35" t="n"/>
      <c r="J61" s="34" t="n"/>
      <c r="K61" s="31">
        <f>IF(OR($H61="",$I61=""),"",MAX(0,($I61-$H61)*1440-IF($J61="",0,$J61)))</f>
        <v/>
      </c>
      <c r="L61" s="34" t="n"/>
      <c r="M61" s="31">
        <f>IF(OR($K61="",$L61=""),"",$K61-$L61)</f>
        <v/>
      </c>
      <c r="N61" s="9" t="n"/>
      <c r="O61" s="14">
        <f>IF($A61="","",IF(AND($I61&lt;&gt;"",$G61&lt;&gt;"",$N61&lt;&gt;""),"Abgeschlossen",IF($H61&lt;&gt;"","In Arbeit","Offen")))</f>
        <v/>
      </c>
      <c r="P61" s="9" t="n"/>
    </row>
    <row r="62" ht="24" customHeight="1">
      <c r="A62" s="19" t="n"/>
      <c r="B62" s="9" t="n"/>
      <c r="C62" s="9" t="n"/>
      <c r="D62" s="34" t="n"/>
      <c r="E62" s="34" t="n"/>
      <c r="F62" s="34" t="n"/>
      <c r="G62" s="31">
        <f>IF($E62="","",MAX(0,$E62-IF($F62="",0,$F62)))</f>
        <v/>
      </c>
      <c r="H62" s="35" t="n"/>
      <c r="I62" s="35" t="n"/>
      <c r="J62" s="34" t="n"/>
      <c r="K62" s="31">
        <f>IF(OR($H62="",$I62=""),"",MAX(0,($I62-$H62)*1440-IF($J62="",0,$J62)))</f>
        <v/>
      </c>
      <c r="L62" s="34" t="n"/>
      <c r="M62" s="31">
        <f>IF(OR($K62="",$L62=""),"",$K62-$L62)</f>
        <v/>
      </c>
      <c r="N62" s="9" t="n"/>
      <c r="O62" s="14">
        <f>IF($A62="","",IF(AND($I62&lt;&gt;"",$G62&lt;&gt;"",$N62&lt;&gt;""),"Abgeschlossen",IF($H62&lt;&gt;"","In Arbeit","Offen")))</f>
        <v/>
      </c>
      <c r="P62" s="9" t="n"/>
    </row>
    <row r="63" ht="24" customHeight="1">
      <c r="A63" s="19" t="n"/>
      <c r="B63" s="9" t="n"/>
      <c r="C63" s="9" t="n"/>
      <c r="D63" s="34" t="n"/>
      <c r="E63" s="34" t="n"/>
      <c r="F63" s="34" t="n"/>
      <c r="G63" s="31">
        <f>IF($E63="","",MAX(0,$E63-IF($F63="",0,$F63)))</f>
        <v/>
      </c>
      <c r="H63" s="35" t="n"/>
      <c r="I63" s="35" t="n"/>
      <c r="J63" s="34" t="n"/>
      <c r="K63" s="31">
        <f>IF(OR($H63="",$I63=""),"",MAX(0,($I63-$H63)*1440-IF($J63="",0,$J63)))</f>
        <v/>
      </c>
      <c r="L63" s="34" t="n"/>
      <c r="M63" s="31">
        <f>IF(OR($K63="",$L63=""),"",$K63-$L63)</f>
        <v/>
      </c>
      <c r="N63" s="9" t="n"/>
      <c r="O63" s="14">
        <f>IF($A63="","",IF(AND($I63&lt;&gt;"",$G63&lt;&gt;"",$N63&lt;&gt;""),"Abgeschlossen",IF($H63&lt;&gt;"","In Arbeit","Offen")))</f>
        <v/>
      </c>
      <c r="P63" s="9" t="n"/>
    </row>
    <row r="64" ht="24" customHeight="1">
      <c r="A64" s="19" t="n"/>
      <c r="B64" s="9" t="n"/>
      <c r="C64" s="9" t="n"/>
      <c r="D64" s="34" t="n"/>
      <c r="E64" s="34" t="n"/>
      <c r="F64" s="34" t="n"/>
      <c r="G64" s="31">
        <f>IF($E64="","",MAX(0,$E64-IF($F64="",0,$F64)))</f>
        <v/>
      </c>
      <c r="H64" s="35" t="n"/>
      <c r="I64" s="35" t="n"/>
      <c r="J64" s="34" t="n"/>
      <c r="K64" s="31">
        <f>IF(OR($H64="",$I64=""),"",MAX(0,($I64-$H64)*1440-IF($J64="",0,$J64)))</f>
        <v/>
      </c>
      <c r="L64" s="34" t="n"/>
      <c r="M64" s="31">
        <f>IF(OR($K64="",$L64=""),"",$K64-$L64)</f>
        <v/>
      </c>
      <c r="N64" s="9" t="n"/>
      <c r="O64" s="14">
        <f>IF($A64="","",IF(AND($I64&lt;&gt;"",$G64&lt;&gt;"",$N64&lt;&gt;""),"Abgeschlossen",IF($H64&lt;&gt;"","In Arbeit","Offen")))</f>
        <v/>
      </c>
      <c r="P64" s="9" t="n"/>
    </row>
    <row r="65" ht="24" customHeight="1">
      <c r="A65" s="19" t="n"/>
      <c r="B65" s="9" t="n"/>
      <c r="C65" s="9" t="n"/>
      <c r="D65" s="34" t="n"/>
      <c r="E65" s="34" t="n"/>
      <c r="F65" s="34" t="n"/>
      <c r="G65" s="31">
        <f>IF($E65="","",MAX(0,$E65-IF($F65="",0,$F65)))</f>
        <v/>
      </c>
      <c r="H65" s="35" t="n"/>
      <c r="I65" s="35" t="n"/>
      <c r="J65" s="34" t="n"/>
      <c r="K65" s="31">
        <f>IF(OR($H65="",$I65=""),"",MAX(0,($I65-$H65)*1440-IF($J65="",0,$J65)))</f>
        <v/>
      </c>
      <c r="L65" s="34" t="n"/>
      <c r="M65" s="31">
        <f>IF(OR($K65="",$L65=""),"",$K65-$L65)</f>
        <v/>
      </c>
      <c r="N65" s="9" t="n"/>
      <c r="O65" s="14">
        <f>IF($A65="","",IF(AND($I65&lt;&gt;"",$G65&lt;&gt;"",$N65&lt;&gt;""),"Abgeschlossen",IF($H65&lt;&gt;"","In Arbeit","Offen")))</f>
        <v/>
      </c>
      <c r="P65" s="9" t="n"/>
    </row>
    <row r="66" ht="24" customHeight="1">
      <c r="A66" s="19" t="n"/>
      <c r="B66" s="9" t="n"/>
      <c r="C66" s="9" t="n"/>
      <c r="D66" s="34" t="n"/>
      <c r="E66" s="34" t="n"/>
      <c r="F66" s="34" t="n"/>
      <c r="G66" s="31">
        <f>IF($E66="","",MAX(0,$E66-IF($F66="",0,$F66)))</f>
        <v/>
      </c>
      <c r="H66" s="35" t="n"/>
      <c r="I66" s="35" t="n"/>
      <c r="J66" s="34" t="n"/>
      <c r="K66" s="31">
        <f>IF(OR($H66="",$I66=""),"",MAX(0,($I66-$H66)*1440-IF($J66="",0,$J66)))</f>
        <v/>
      </c>
      <c r="L66" s="34" t="n"/>
      <c r="M66" s="31">
        <f>IF(OR($K66="",$L66=""),"",$K66-$L66)</f>
        <v/>
      </c>
      <c r="N66" s="9" t="n"/>
      <c r="O66" s="14">
        <f>IF($A66="","",IF(AND($I66&lt;&gt;"",$G66&lt;&gt;"",$N66&lt;&gt;""),"Abgeschlossen",IF($H66&lt;&gt;"","In Arbeit","Offen")))</f>
        <v/>
      </c>
      <c r="P66" s="9" t="n"/>
    </row>
    <row r="67" ht="24" customHeight="1">
      <c r="A67" s="19" t="n"/>
      <c r="B67" s="9" t="n"/>
      <c r="C67" s="9" t="n"/>
      <c r="D67" s="34" t="n"/>
      <c r="E67" s="34" t="n"/>
      <c r="F67" s="34" t="n"/>
      <c r="G67" s="31">
        <f>IF($E67="","",MAX(0,$E67-IF($F67="",0,$F67)))</f>
        <v/>
      </c>
      <c r="H67" s="35" t="n"/>
      <c r="I67" s="35" t="n"/>
      <c r="J67" s="34" t="n"/>
      <c r="K67" s="31">
        <f>IF(OR($H67="",$I67=""),"",MAX(0,($I67-$H67)*1440-IF($J67="",0,$J67)))</f>
        <v/>
      </c>
      <c r="L67" s="34" t="n"/>
      <c r="M67" s="31">
        <f>IF(OR($K67="",$L67=""),"",$K67-$L67)</f>
        <v/>
      </c>
      <c r="N67" s="9" t="n"/>
      <c r="O67" s="14">
        <f>IF($A67="","",IF(AND($I67&lt;&gt;"",$G67&lt;&gt;"",$N67&lt;&gt;""),"Abgeschlossen",IF($H67&lt;&gt;"","In Arbeit","Offen")))</f>
        <v/>
      </c>
      <c r="P67" s="9" t="n"/>
    </row>
    <row r="68" ht="24" customHeight="1">
      <c r="A68" s="19" t="n"/>
      <c r="B68" s="9" t="n"/>
      <c r="C68" s="9" t="n"/>
      <c r="D68" s="34" t="n"/>
      <c r="E68" s="34" t="n"/>
      <c r="F68" s="34" t="n"/>
      <c r="G68" s="31">
        <f>IF($E68="","",MAX(0,$E68-IF($F68="",0,$F68)))</f>
        <v/>
      </c>
      <c r="H68" s="35" t="n"/>
      <c r="I68" s="35" t="n"/>
      <c r="J68" s="34" t="n"/>
      <c r="K68" s="31">
        <f>IF(OR($H68="",$I68=""),"",MAX(0,($I68-$H68)*1440-IF($J68="",0,$J68)))</f>
        <v/>
      </c>
      <c r="L68" s="34" t="n"/>
      <c r="M68" s="31">
        <f>IF(OR($K68="",$L68=""),"",$K68-$L68)</f>
        <v/>
      </c>
      <c r="N68" s="9" t="n"/>
      <c r="O68" s="14">
        <f>IF($A68="","",IF(AND($I68&lt;&gt;"",$G68&lt;&gt;"",$N68&lt;&gt;""),"Abgeschlossen",IF($H68&lt;&gt;"","In Arbeit","Offen")))</f>
        <v/>
      </c>
      <c r="P68" s="9" t="n"/>
    </row>
    <row r="69" ht="24" customHeight="1">
      <c r="A69" s="19" t="n"/>
      <c r="B69" s="9" t="n"/>
      <c r="C69" s="9" t="n"/>
      <c r="D69" s="34" t="n"/>
      <c r="E69" s="34" t="n"/>
      <c r="F69" s="34" t="n"/>
      <c r="G69" s="31">
        <f>IF($E69="","",MAX(0,$E69-IF($F69="",0,$F69)))</f>
        <v/>
      </c>
      <c r="H69" s="35" t="n"/>
      <c r="I69" s="35" t="n"/>
      <c r="J69" s="34" t="n"/>
      <c r="K69" s="31">
        <f>IF(OR($H69="",$I69=""),"",MAX(0,($I69-$H69)*1440-IF($J69="",0,$J69)))</f>
        <v/>
      </c>
      <c r="L69" s="34" t="n"/>
      <c r="M69" s="31">
        <f>IF(OR($K69="",$L69=""),"",$K69-$L69)</f>
        <v/>
      </c>
      <c r="N69" s="9" t="n"/>
      <c r="O69" s="14">
        <f>IF($A69="","",IF(AND($I69&lt;&gt;"",$G69&lt;&gt;"",$N69&lt;&gt;""),"Abgeschlossen",IF($H69&lt;&gt;"","In Arbeit","Offen")))</f>
        <v/>
      </c>
      <c r="P69" s="9" t="n"/>
    </row>
    <row r="70" ht="24" customHeight="1">
      <c r="A70" s="19" t="n"/>
      <c r="B70" s="9" t="n"/>
      <c r="C70" s="9" t="n"/>
      <c r="D70" s="34" t="n"/>
      <c r="E70" s="34" t="n"/>
      <c r="F70" s="34" t="n"/>
      <c r="G70" s="31">
        <f>IF($E70="","",MAX(0,$E70-IF($F70="",0,$F70)))</f>
        <v/>
      </c>
      <c r="H70" s="35" t="n"/>
      <c r="I70" s="35" t="n"/>
      <c r="J70" s="34" t="n"/>
      <c r="K70" s="31">
        <f>IF(OR($H70="",$I70=""),"",MAX(0,($I70-$H70)*1440-IF($J70="",0,$J70)))</f>
        <v/>
      </c>
      <c r="L70" s="34" t="n"/>
      <c r="M70" s="31">
        <f>IF(OR($K70="",$L70=""),"",$K70-$L70)</f>
        <v/>
      </c>
      <c r="N70" s="9" t="n"/>
      <c r="O70" s="14">
        <f>IF($A70="","",IF(AND($I70&lt;&gt;"",$G70&lt;&gt;"",$N70&lt;&gt;""),"Abgeschlossen",IF($H70&lt;&gt;"","In Arbeit","Offen")))</f>
        <v/>
      </c>
      <c r="P70" s="9" t="n"/>
    </row>
    <row r="71" ht="24" customHeight="1">
      <c r="A71" s="19" t="n"/>
      <c r="B71" s="9" t="n"/>
      <c r="C71" s="9" t="n"/>
      <c r="D71" s="34" t="n"/>
      <c r="E71" s="34" t="n"/>
      <c r="F71" s="34" t="n"/>
      <c r="G71" s="31">
        <f>IF($E71="","",MAX(0,$E71-IF($F71="",0,$F71)))</f>
        <v/>
      </c>
      <c r="H71" s="35" t="n"/>
      <c r="I71" s="35" t="n"/>
      <c r="J71" s="34" t="n"/>
      <c r="K71" s="31">
        <f>IF(OR($H71="",$I71=""),"",MAX(0,($I71-$H71)*1440-IF($J71="",0,$J71)))</f>
        <v/>
      </c>
      <c r="L71" s="34" t="n"/>
      <c r="M71" s="31">
        <f>IF(OR($K71="",$L71=""),"",$K71-$L71)</f>
        <v/>
      </c>
      <c r="N71" s="9" t="n"/>
      <c r="O71" s="14">
        <f>IF($A71="","",IF(AND($I71&lt;&gt;"",$G71&lt;&gt;"",$N71&lt;&gt;""),"Abgeschlossen",IF($H71&lt;&gt;"","In Arbeit","Offen")))</f>
        <v/>
      </c>
      <c r="P71" s="9" t="n"/>
    </row>
    <row r="72" ht="24" customHeight="1">
      <c r="A72" s="19" t="n"/>
      <c r="B72" s="9" t="n"/>
      <c r="C72" s="9" t="n"/>
      <c r="D72" s="34" t="n"/>
      <c r="E72" s="34" t="n"/>
      <c r="F72" s="34" t="n"/>
      <c r="G72" s="31">
        <f>IF($E72="","",MAX(0,$E72-IF($F72="",0,$F72)))</f>
        <v/>
      </c>
      <c r="H72" s="35" t="n"/>
      <c r="I72" s="35" t="n"/>
      <c r="J72" s="34" t="n"/>
      <c r="K72" s="31">
        <f>IF(OR($H72="",$I72=""),"",MAX(0,($I72-$H72)*1440-IF($J72="",0,$J72)))</f>
        <v/>
      </c>
      <c r="L72" s="34" t="n"/>
      <c r="M72" s="31">
        <f>IF(OR($K72="",$L72=""),"",$K72-$L72)</f>
        <v/>
      </c>
      <c r="N72" s="9" t="n"/>
      <c r="O72" s="14">
        <f>IF($A72="","",IF(AND($I72&lt;&gt;"",$G72&lt;&gt;"",$N72&lt;&gt;""),"Abgeschlossen",IF($H72&lt;&gt;"","In Arbeit","Offen")))</f>
        <v/>
      </c>
      <c r="P72" s="9" t="n"/>
    </row>
    <row r="73" ht="24" customHeight="1">
      <c r="A73" s="19" t="n"/>
      <c r="B73" s="9" t="n"/>
      <c r="C73" s="9" t="n"/>
      <c r="D73" s="34" t="n"/>
      <c r="E73" s="34" t="n"/>
      <c r="F73" s="34" t="n"/>
      <c r="G73" s="31">
        <f>IF($E73="","",MAX(0,$E73-IF($F73="",0,$F73)))</f>
        <v/>
      </c>
      <c r="H73" s="35" t="n"/>
      <c r="I73" s="35" t="n"/>
      <c r="J73" s="34" t="n"/>
      <c r="K73" s="31">
        <f>IF(OR($H73="",$I73=""),"",MAX(0,($I73-$H73)*1440-IF($J73="",0,$J73)))</f>
        <v/>
      </c>
      <c r="L73" s="34" t="n"/>
      <c r="M73" s="31">
        <f>IF(OR($K73="",$L73=""),"",$K73-$L73)</f>
        <v/>
      </c>
      <c r="N73" s="9" t="n"/>
      <c r="O73" s="14">
        <f>IF($A73="","",IF(AND($I73&lt;&gt;"",$G73&lt;&gt;"",$N73&lt;&gt;""),"Abgeschlossen",IF($H73&lt;&gt;"","In Arbeit","Offen")))</f>
        <v/>
      </c>
      <c r="P73" s="9" t="n"/>
    </row>
    <row r="74" ht="24" customHeight="1">
      <c r="A74" s="19" t="n"/>
      <c r="B74" s="9" t="n"/>
      <c r="C74" s="9" t="n"/>
      <c r="D74" s="34" t="n"/>
      <c r="E74" s="34" t="n"/>
      <c r="F74" s="34" t="n"/>
      <c r="G74" s="31">
        <f>IF($E74="","",MAX(0,$E74-IF($F74="",0,$F74)))</f>
        <v/>
      </c>
      <c r="H74" s="35" t="n"/>
      <c r="I74" s="35" t="n"/>
      <c r="J74" s="34" t="n"/>
      <c r="K74" s="31">
        <f>IF(OR($H74="",$I74=""),"",MAX(0,($I74-$H74)*1440-IF($J74="",0,$J74)))</f>
        <v/>
      </c>
      <c r="L74" s="34" t="n"/>
      <c r="M74" s="31">
        <f>IF(OR($K74="",$L74=""),"",$K74-$L74)</f>
        <v/>
      </c>
      <c r="N74" s="9" t="n"/>
      <c r="O74" s="14">
        <f>IF($A74="","",IF(AND($I74&lt;&gt;"",$G74&lt;&gt;"",$N74&lt;&gt;""),"Abgeschlossen",IF($H74&lt;&gt;"","In Arbeit","Offen")))</f>
        <v/>
      </c>
      <c r="P74" s="9" t="n"/>
    </row>
    <row r="75" ht="24" customHeight="1">
      <c r="A75" s="19" t="n"/>
      <c r="B75" s="9" t="n"/>
      <c r="C75" s="9" t="n"/>
      <c r="D75" s="34" t="n"/>
      <c r="E75" s="34" t="n"/>
      <c r="F75" s="34" t="n"/>
      <c r="G75" s="31">
        <f>IF($E75="","",MAX(0,$E75-IF($F75="",0,$F75)))</f>
        <v/>
      </c>
      <c r="H75" s="35" t="n"/>
      <c r="I75" s="35" t="n"/>
      <c r="J75" s="34" t="n"/>
      <c r="K75" s="31">
        <f>IF(OR($H75="",$I75=""),"",MAX(0,($I75-$H75)*1440-IF($J75="",0,$J75)))</f>
        <v/>
      </c>
      <c r="L75" s="34" t="n"/>
      <c r="M75" s="31">
        <f>IF(OR($K75="",$L75=""),"",$K75-$L75)</f>
        <v/>
      </c>
      <c r="N75" s="9" t="n"/>
      <c r="O75" s="14">
        <f>IF($A75="","",IF(AND($I75&lt;&gt;"",$G75&lt;&gt;"",$N75&lt;&gt;""),"Abgeschlossen",IF($H75&lt;&gt;"","In Arbeit","Offen")))</f>
        <v/>
      </c>
      <c r="P75" s="9" t="n"/>
    </row>
    <row r="76" ht="24" customHeight="1">
      <c r="A76" s="19" t="n"/>
      <c r="B76" s="9" t="n"/>
      <c r="C76" s="9" t="n"/>
      <c r="D76" s="34" t="n"/>
      <c r="E76" s="34" t="n"/>
      <c r="F76" s="34" t="n"/>
      <c r="G76" s="31">
        <f>IF($E76="","",MAX(0,$E76-IF($F76="",0,$F76)))</f>
        <v/>
      </c>
      <c r="H76" s="35" t="n"/>
      <c r="I76" s="35" t="n"/>
      <c r="J76" s="34" t="n"/>
      <c r="K76" s="31">
        <f>IF(OR($H76="",$I76=""),"",MAX(0,($I76-$H76)*1440-IF($J76="",0,$J76)))</f>
        <v/>
      </c>
      <c r="L76" s="34" t="n"/>
      <c r="M76" s="31">
        <f>IF(OR($K76="",$L76=""),"",$K76-$L76)</f>
        <v/>
      </c>
      <c r="N76" s="9" t="n"/>
      <c r="O76" s="14">
        <f>IF($A76="","",IF(AND($I76&lt;&gt;"",$G76&lt;&gt;"",$N76&lt;&gt;""),"Abgeschlossen",IF($H76&lt;&gt;"","In Arbeit","Offen")))</f>
        <v/>
      </c>
      <c r="P76" s="9" t="n"/>
    </row>
    <row r="77" ht="24" customHeight="1">
      <c r="A77" s="19" t="n"/>
      <c r="B77" s="9" t="n"/>
      <c r="C77" s="9" t="n"/>
      <c r="D77" s="34" t="n"/>
      <c r="E77" s="34" t="n"/>
      <c r="F77" s="34" t="n"/>
      <c r="G77" s="31">
        <f>IF($E77="","",MAX(0,$E77-IF($F77="",0,$F77)))</f>
        <v/>
      </c>
      <c r="H77" s="35" t="n"/>
      <c r="I77" s="35" t="n"/>
      <c r="J77" s="34" t="n"/>
      <c r="K77" s="31">
        <f>IF(OR($H77="",$I77=""),"",MAX(0,($I77-$H77)*1440-IF($J77="",0,$J77)))</f>
        <v/>
      </c>
      <c r="L77" s="34" t="n"/>
      <c r="M77" s="31">
        <f>IF(OR($K77="",$L77=""),"",$K77-$L77)</f>
        <v/>
      </c>
      <c r="N77" s="9" t="n"/>
      <c r="O77" s="14">
        <f>IF($A77="","",IF(AND($I77&lt;&gt;"",$G77&lt;&gt;"",$N77&lt;&gt;""),"Abgeschlossen",IF($H77&lt;&gt;"","In Arbeit","Offen")))</f>
        <v/>
      </c>
      <c r="P77" s="9" t="n"/>
    </row>
    <row r="78" ht="24" customHeight="1">
      <c r="A78" s="19" t="n"/>
      <c r="B78" s="9" t="n"/>
      <c r="C78" s="9" t="n"/>
      <c r="D78" s="34" t="n"/>
      <c r="E78" s="34" t="n"/>
      <c r="F78" s="34" t="n"/>
      <c r="G78" s="31">
        <f>IF($E78="","",MAX(0,$E78-IF($F78="",0,$F78)))</f>
        <v/>
      </c>
      <c r="H78" s="35" t="n"/>
      <c r="I78" s="35" t="n"/>
      <c r="J78" s="34" t="n"/>
      <c r="K78" s="31">
        <f>IF(OR($H78="",$I78=""),"",MAX(0,($I78-$H78)*1440-IF($J78="",0,$J78)))</f>
        <v/>
      </c>
      <c r="L78" s="34" t="n"/>
      <c r="M78" s="31">
        <f>IF(OR($K78="",$L78=""),"",$K78-$L78)</f>
        <v/>
      </c>
      <c r="N78" s="9" t="n"/>
      <c r="O78" s="14">
        <f>IF($A78="","",IF(AND($I78&lt;&gt;"",$G78&lt;&gt;"",$N78&lt;&gt;""),"Abgeschlossen",IF($H78&lt;&gt;"","In Arbeit","Offen")))</f>
        <v/>
      </c>
      <c r="P78" s="9" t="n"/>
    </row>
    <row r="79" ht="24" customHeight="1">
      <c r="A79" s="19" t="n"/>
      <c r="B79" s="9" t="n"/>
      <c r="C79" s="9" t="n"/>
      <c r="D79" s="34" t="n"/>
      <c r="E79" s="34" t="n"/>
      <c r="F79" s="34" t="n"/>
      <c r="G79" s="31">
        <f>IF($E79="","",MAX(0,$E79-IF($F79="",0,$F79)))</f>
        <v/>
      </c>
      <c r="H79" s="35" t="n"/>
      <c r="I79" s="35" t="n"/>
      <c r="J79" s="34" t="n"/>
      <c r="K79" s="31">
        <f>IF(OR($H79="",$I79=""),"",MAX(0,($I79-$H79)*1440-IF($J79="",0,$J79)))</f>
        <v/>
      </c>
      <c r="L79" s="34" t="n"/>
      <c r="M79" s="31">
        <f>IF(OR($K79="",$L79=""),"",$K79-$L79)</f>
        <v/>
      </c>
      <c r="N79" s="9" t="n"/>
      <c r="O79" s="14">
        <f>IF($A79="","",IF(AND($I79&lt;&gt;"",$G79&lt;&gt;"",$N79&lt;&gt;""),"Abgeschlossen",IF($H79&lt;&gt;"","In Arbeit","Offen")))</f>
        <v/>
      </c>
      <c r="P79" s="9" t="n"/>
    </row>
    <row r="80" ht="24" customHeight="1">
      <c r="A80" s="19" t="n"/>
      <c r="B80" s="9" t="n"/>
      <c r="C80" s="9" t="n"/>
      <c r="D80" s="34" t="n"/>
      <c r="E80" s="34" t="n"/>
      <c r="F80" s="34" t="n"/>
      <c r="G80" s="31">
        <f>IF($E80="","",MAX(0,$E80-IF($F80="",0,$F80)))</f>
        <v/>
      </c>
      <c r="H80" s="35" t="n"/>
      <c r="I80" s="35" t="n"/>
      <c r="J80" s="34" t="n"/>
      <c r="K80" s="31">
        <f>IF(OR($H80="",$I80=""),"",MAX(0,($I80-$H80)*1440-IF($J80="",0,$J80)))</f>
        <v/>
      </c>
      <c r="L80" s="34" t="n"/>
      <c r="M80" s="31">
        <f>IF(OR($K80="",$L80=""),"",$K80-$L80)</f>
        <v/>
      </c>
      <c r="N80" s="9" t="n"/>
      <c r="O80" s="14">
        <f>IF($A80="","",IF(AND($I80&lt;&gt;"",$G80&lt;&gt;"",$N80&lt;&gt;""),"Abgeschlossen",IF($H80&lt;&gt;"","In Arbeit","Offen")))</f>
        <v/>
      </c>
      <c r="P80" s="9" t="n"/>
    </row>
    <row r="81" ht="24" customHeight="1">
      <c r="A81" s="19" t="n"/>
      <c r="B81" s="9" t="n"/>
      <c r="C81" s="9" t="n"/>
      <c r="D81" s="34" t="n"/>
      <c r="E81" s="34" t="n"/>
      <c r="F81" s="34" t="n"/>
      <c r="G81" s="31">
        <f>IF($E81="","",MAX(0,$E81-IF($F81="",0,$F81)))</f>
        <v/>
      </c>
      <c r="H81" s="35" t="n"/>
      <c r="I81" s="35" t="n"/>
      <c r="J81" s="34" t="n"/>
      <c r="K81" s="31">
        <f>IF(OR($H81="",$I81=""),"",MAX(0,($I81-$H81)*1440-IF($J81="",0,$J81)))</f>
        <v/>
      </c>
      <c r="L81" s="34" t="n"/>
      <c r="M81" s="31">
        <f>IF(OR($K81="",$L81=""),"",$K81-$L81)</f>
        <v/>
      </c>
      <c r="N81" s="9" t="n"/>
      <c r="O81" s="14">
        <f>IF($A81="","",IF(AND($I81&lt;&gt;"",$G81&lt;&gt;"",$N81&lt;&gt;""),"Abgeschlossen",IF($H81&lt;&gt;"","In Arbeit","Offen")))</f>
        <v/>
      </c>
      <c r="P81" s="9" t="n"/>
    </row>
    <row r="82" ht="24" customHeight="1">
      <c r="A82" s="19" t="n"/>
      <c r="B82" s="9" t="n"/>
      <c r="C82" s="9" t="n"/>
      <c r="D82" s="34" t="n"/>
      <c r="E82" s="34" t="n"/>
      <c r="F82" s="34" t="n"/>
      <c r="G82" s="31">
        <f>IF($E82="","",MAX(0,$E82-IF($F82="",0,$F82)))</f>
        <v/>
      </c>
      <c r="H82" s="35" t="n"/>
      <c r="I82" s="35" t="n"/>
      <c r="J82" s="34" t="n"/>
      <c r="K82" s="31">
        <f>IF(OR($H82="",$I82=""),"",MAX(0,($I82-$H82)*1440-IF($J82="",0,$J82)))</f>
        <v/>
      </c>
      <c r="L82" s="34" t="n"/>
      <c r="M82" s="31">
        <f>IF(OR($K82="",$L82=""),"",$K82-$L82)</f>
        <v/>
      </c>
      <c r="N82" s="9" t="n"/>
      <c r="O82" s="14">
        <f>IF($A82="","",IF(AND($I82&lt;&gt;"",$G82&lt;&gt;"",$N82&lt;&gt;""),"Abgeschlossen",IF($H82&lt;&gt;"","In Arbeit","Offen")))</f>
        <v/>
      </c>
      <c r="P82" s="9" t="n"/>
    </row>
    <row r="83" ht="24" customHeight="1">
      <c r="A83" s="19" t="n"/>
      <c r="B83" s="9" t="n"/>
      <c r="C83" s="9" t="n"/>
      <c r="D83" s="34" t="n"/>
      <c r="E83" s="34" t="n"/>
      <c r="F83" s="34" t="n"/>
      <c r="G83" s="31">
        <f>IF($E83="","",MAX(0,$E83-IF($F83="",0,$F83)))</f>
        <v/>
      </c>
      <c r="H83" s="35" t="n"/>
      <c r="I83" s="35" t="n"/>
      <c r="J83" s="34" t="n"/>
      <c r="K83" s="31">
        <f>IF(OR($H83="",$I83=""),"",MAX(0,($I83-$H83)*1440-IF($J83="",0,$J83)))</f>
        <v/>
      </c>
      <c r="L83" s="34" t="n"/>
      <c r="M83" s="31">
        <f>IF(OR($K83="",$L83=""),"",$K83-$L83)</f>
        <v/>
      </c>
      <c r="N83" s="9" t="n"/>
      <c r="O83" s="14">
        <f>IF($A83="","",IF(AND($I83&lt;&gt;"",$G83&lt;&gt;"",$N83&lt;&gt;""),"Abgeschlossen",IF($H83&lt;&gt;"","In Arbeit","Offen")))</f>
        <v/>
      </c>
      <c r="P83" s="9" t="n"/>
    </row>
    <row r="84" ht="24" customHeight="1">
      <c r="A84" s="19" t="n"/>
      <c r="B84" s="9" t="n"/>
      <c r="C84" s="9" t="n"/>
      <c r="D84" s="34" t="n"/>
      <c r="E84" s="34" t="n"/>
      <c r="F84" s="34" t="n"/>
      <c r="G84" s="31">
        <f>IF($E84="","",MAX(0,$E84-IF($F84="",0,$F84)))</f>
        <v/>
      </c>
      <c r="H84" s="35" t="n"/>
      <c r="I84" s="35" t="n"/>
      <c r="J84" s="34" t="n"/>
      <c r="K84" s="31">
        <f>IF(OR($H84="",$I84=""),"",MAX(0,($I84-$H84)*1440-IF($J84="",0,$J84)))</f>
        <v/>
      </c>
      <c r="L84" s="34" t="n"/>
      <c r="M84" s="31">
        <f>IF(OR($K84="",$L84=""),"",$K84-$L84)</f>
        <v/>
      </c>
      <c r="N84" s="9" t="n"/>
      <c r="O84" s="14">
        <f>IF($A84="","",IF(AND($I84&lt;&gt;"",$G84&lt;&gt;"",$N84&lt;&gt;""),"Abgeschlossen",IF($H84&lt;&gt;"","In Arbeit","Offen")))</f>
        <v/>
      </c>
      <c r="P84" s="9" t="n"/>
    </row>
    <row r="85" ht="24" customHeight="1">
      <c r="A85" s="19" t="n"/>
      <c r="B85" s="9" t="n"/>
      <c r="C85" s="9" t="n"/>
      <c r="D85" s="34" t="n"/>
      <c r="E85" s="34" t="n"/>
      <c r="F85" s="34" t="n"/>
      <c r="G85" s="31">
        <f>IF($E85="","",MAX(0,$E85-IF($F85="",0,$F85)))</f>
        <v/>
      </c>
      <c r="H85" s="35" t="n"/>
      <c r="I85" s="35" t="n"/>
      <c r="J85" s="34" t="n"/>
      <c r="K85" s="31">
        <f>IF(OR($H85="",$I85=""),"",MAX(0,($I85-$H85)*1440-IF($J85="",0,$J85)))</f>
        <v/>
      </c>
      <c r="L85" s="34" t="n"/>
      <c r="M85" s="31">
        <f>IF(OR($K85="",$L85=""),"",$K85-$L85)</f>
        <v/>
      </c>
      <c r="N85" s="9" t="n"/>
      <c r="O85" s="14">
        <f>IF($A85="","",IF(AND($I85&lt;&gt;"",$G85&lt;&gt;"",$N85&lt;&gt;""),"Abgeschlossen",IF($H85&lt;&gt;"","In Arbeit","Offen")))</f>
        <v/>
      </c>
      <c r="P85" s="9" t="n"/>
    </row>
    <row r="86" ht="24" customHeight="1">
      <c r="A86" s="19" t="n"/>
      <c r="B86" s="9" t="n"/>
      <c r="C86" s="9" t="n"/>
      <c r="D86" s="34" t="n"/>
      <c r="E86" s="34" t="n"/>
      <c r="F86" s="34" t="n"/>
      <c r="G86" s="31">
        <f>IF($E86="","",MAX(0,$E86-IF($F86="",0,$F86)))</f>
        <v/>
      </c>
      <c r="H86" s="35" t="n"/>
      <c r="I86" s="35" t="n"/>
      <c r="J86" s="34" t="n"/>
      <c r="K86" s="31">
        <f>IF(OR($H86="",$I86=""),"",MAX(0,($I86-$H86)*1440-IF($J86="",0,$J86)))</f>
        <v/>
      </c>
      <c r="L86" s="34" t="n"/>
      <c r="M86" s="31">
        <f>IF(OR($K86="",$L86=""),"",$K86-$L86)</f>
        <v/>
      </c>
      <c r="N86" s="9" t="n"/>
      <c r="O86" s="14">
        <f>IF($A86="","",IF(AND($I86&lt;&gt;"",$G86&lt;&gt;"",$N86&lt;&gt;""),"Abgeschlossen",IF($H86&lt;&gt;"","In Arbeit","Offen")))</f>
        <v/>
      </c>
      <c r="P86" s="9" t="n"/>
    </row>
    <row r="87" ht="24" customHeight="1">
      <c r="A87" s="19" t="n"/>
      <c r="B87" s="9" t="n"/>
      <c r="C87" s="9" t="n"/>
      <c r="D87" s="34" t="n"/>
      <c r="E87" s="34" t="n"/>
      <c r="F87" s="34" t="n"/>
      <c r="G87" s="31">
        <f>IF($E87="","",MAX(0,$E87-IF($F87="",0,$F87)))</f>
        <v/>
      </c>
      <c r="H87" s="35" t="n"/>
      <c r="I87" s="35" t="n"/>
      <c r="J87" s="34" t="n"/>
      <c r="K87" s="31">
        <f>IF(OR($H87="",$I87=""),"",MAX(0,($I87-$H87)*1440-IF($J87="",0,$J87)))</f>
        <v/>
      </c>
      <c r="L87" s="34" t="n"/>
      <c r="M87" s="31">
        <f>IF(OR($K87="",$L87=""),"",$K87-$L87)</f>
        <v/>
      </c>
      <c r="N87" s="9" t="n"/>
      <c r="O87" s="14">
        <f>IF($A87="","",IF(AND($I87&lt;&gt;"",$G87&lt;&gt;"",$N87&lt;&gt;""),"Abgeschlossen",IF($H87&lt;&gt;"","In Arbeit","Offen")))</f>
        <v/>
      </c>
      <c r="P87" s="9" t="n"/>
    </row>
    <row r="88" ht="24" customHeight="1">
      <c r="A88" s="19" t="n"/>
      <c r="B88" s="9" t="n"/>
      <c r="C88" s="9" t="n"/>
      <c r="D88" s="34" t="n"/>
      <c r="E88" s="34" t="n"/>
      <c r="F88" s="34" t="n"/>
      <c r="G88" s="31">
        <f>IF($E88="","",MAX(0,$E88-IF($F88="",0,$F88)))</f>
        <v/>
      </c>
      <c r="H88" s="35" t="n"/>
      <c r="I88" s="35" t="n"/>
      <c r="J88" s="34" t="n"/>
      <c r="K88" s="31">
        <f>IF(OR($H88="",$I88=""),"",MAX(0,($I88-$H88)*1440-IF($J88="",0,$J88)))</f>
        <v/>
      </c>
      <c r="L88" s="34" t="n"/>
      <c r="M88" s="31">
        <f>IF(OR($K88="",$L88=""),"",$K88-$L88)</f>
        <v/>
      </c>
      <c r="N88" s="9" t="n"/>
      <c r="O88" s="14">
        <f>IF($A88="","",IF(AND($I88&lt;&gt;"",$G88&lt;&gt;"",$N88&lt;&gt;""),"Abgeschlossen",IF($H88&lt;&gt;"","In Arbeit","Offen")))</f>
        <v/>
      </c>
      <c r="P88" s="9" t="n"/>
    </row>
    <row r="89" ht="24" customHeight="1">
      <c r="A89" s="19" t="n"/>
      <c r="B89" s="9" t="n"/>
      <c r="C89" s="9" t="n"/>
      <c r="D89" s="34" t="n"/>
      <c r="E89" s="34" t="n"/>
      <c r="F89" s="34" t="n"/>
      <c r="G89" s="31">
        <f>IF($E89="","",MAX(0,$E89-IF($F89="",0,$F89)))</f>
        <v/>
      </c>
      <c r="H89" s="35" t="n"/>
      <c r="I89" s="35" t="n"/>
      <c r="J89" s="34" t="n"/>
      <c r="K89" s="31">
        <f>IF(OR($H89="",$I89=""),"",MAX(0,($I89-$H89)*1440-IF($J89="",0,$J89)))</f>
        <v/>
      </c>
      <c r="L89" s="34" t="n"/>
      <c r="M89" s="31">
        <f>IF(OR($K89="",$L89=""),"",$K89-$L89)</f>
        <v/>
      </c>
      <c r="N89" s="9" t="n"/>
      <c r="O89" s="14">
        <f>IF($A89="","",IF(AND($I89&lt;&gt;"",$G89&lt;&gt;"",$N89&lt;&gt;""),"Abgeschlossen",IF($H89&lt;&gt;"","In Arbeit","Offen")))</f>
        <v/>
      </c>
      <c r="P89" s="9" t="n"/>
    </row>
    <row r="90" ht="24" customHeight="1">
      <c r="A90" s="19" t="n"/>
      <c r="B90" s="9" t="n"/>
      <c r="C90" s="9" t="n"/>
      <c r="D90" s="34" t="n"/>
      <c r="E90" s="34" t="n"/>
      <c r="F90" s="34" t="n"/>
      <c r="G90" s="31">
        <f>IF($E90="","",MAX(0,$E90-IF($F90="",0,$F90)))</f>
        <v/>
      </c>
      <c r="H90" s="35" t="n"/>
      <c r="I90" s="35" t="n"/>
      <c r="J90" s="34" t="n"/>
      <c r="K90" s="31">
        <f>IF(OR($H90="",$I90=""),"",MAX(0,($I90-$H90)*1440-IF($J90="",0,$J90)))</f>
        <v/>
      </c>
      <c r="L90" s="34" t="n"/>
      <c r="M90" s="31">
        <f>IF(OR($K90="",$L90=""),"",$K90-$L90)</f>
        <v/>
      </c>
      <c r="N90" s="9" t="n"/>
      <c r="O90" s="14">
        <f>IF($A90="","",IF(AND($I90&lt;&gt;"",$G90&lt;&gt;"",$N90&lt;&gt;""),"Abgeschlossen",IF($H90&lt;&gt;"","In Arbeit","Offen")))</f>
        <v/>
      </c>
      <c r="P90" s="9" t="n"/>
    </row>
    <row r="91" ht="24" customHeight="1">
      <c r="A91" s="19" t="n"/>
      <c r="B91" s="9" t="n"/>
      <c r="C91" s="9" t="n"/>
      <c r="D91" s="34" t="n"/>
      <c r="E91" s="34" t="n"/>
      <c r="F91" s="34" t="n"/>
      <c r="G91" s="31">
        <f>IF($E91="","",MAX(0,$E91-IF($F91="",0,$F91)))</f>
        <v/>
      </c>
      <c r="H91" s="35" t="n"/>
      <c r="I91" s="35" t="n"/>
      <c r="J91" s="34" t="n"/>
      <c r="K91" s="31">
        <f>IF(OR($H91="",$I91=""),"",MAX(0,($I91-$H91)*1440-IF($J91="",0,$J91)))</f>
        <v/>
      </c>
      <c r="L91" s="34" t="n"/>
      <c r="M91" s="31">
        <f>IF(OR($K91="",$L91=""),"",$K91-$L91)</f>
        <v/>
      </c>
      <c r="N91" s="9" t="n"/>
      <c r="O91" s="14">
        <f>IF($A91="","",IF(AND($I91&lt;&gt;"",$G91&lt;&gt;"",$N91&lt;&gt;""),"Abgeschlossen",IF($H91&lt;&gt;"","In Arbeit","Offen")))</f>
        <v/>
      </c>
      <c r="P91" s="9" t="n"/>
    </row>
    <row r="92" ht="24" customHeight="1">
      <c r="A92" s="19" t="n"/>
      <c r="B92" s="9" t="n"/>
      <c r="C92" s="9" t="n"/>
      <c r="D92" s="34" t="n"/>
      <c r="E92" s="34" t="n"/>
      <c r="F92" s="34" t="n"/>
      <c r="G92" s="31">
        <f>IF($E92="","",MAX(0,$E92-IF($F92="",0,$F92)))</f>
        <v/>
      </c>
      <c r="H92" s="35" t="n"/>
      <c r="I92" s="35" t="n"/>
      <c r="J92" s="34" t="n"/>
      <c r="K92" s="31">
        <f>IF(OR($H92="",$I92=""),"",MAX(0,($I92-$H92)*1440-IF($J92="",0,$J92)))</f>
        <v/>
      </c>
      <c r="L92" s="34" t="n"/>
      <c r="M92" s="31">
        <f>IF(OR($K92="",$L92=""),"",$K92-$L92)</f>
        <v/>
      </c>
      <c r="N92" s="9" t="n"/>
      <c r="O92" s="14">
        <f>IF($A92="","",IF(AND($I92&lt;&gt;"",$G92&lt;&gt;"",$N92&lt;&gt;""),"Abgeschlossen",IF($H92&lt;&gt;"","In Arbeit","Offen")))</f>
        <v/>
      </c>
      <c r="P92" s="9" t="n"/>
    </row>
    <row r="93" ht="24" customHeight="1">
      <c r="A93" s="19" t="n"/>
      <c r="B93" s="9" t="n"/>
      <c r="C93" s="9" t="n"/>
      <c r="D93" s="34" t="n"/>
      <c r="E93" s="34" t="n"/>
      <c r="F93" s="34" t="n"/>
      <c r="G93" s="31">
        <f>IF($E93="","",MAX(0,$E93-IF($F93="",0,$F93)))</f>
        <v/>
      </c>
      <c r="H93" s="35" t="n"/>
      <c r="I93" s="35" t="n"/>
      <c r="J93" s="34" t="n"/>
      <c r="K93" s="31">
        <f>IF(OR($H93="",$I93=""),"",MAX(0,($I93-$H93)*1440-IF($J93="",0,$J93)))</f>
        <v/>
      </c>
      <c r="L93" s="34" t="n"/>
      <c r="M93" s="31">
        <f>IF(OR($K93="",$L93=""),"",$K93-$L93)</f>
        <v/>
      </c>
      <c r="N93" s="9" t="n"/>
      <c r="O93" s="14">
        <f>IF($A93="","",IF(AND($I93&lt;&gt;"",$G93&lt;&gt;"",$N93&lt;&gt;""),"Abgeschlossen",IF($H93&lt;&gt;"","In Arbeit","Offen")))</f>
        <v/>
      </c>
      <c r="P93" s="9" t="n"/>
    </row>
    <row r="94" ht="24" customHeight="1">
      <c r="A94" s="19" t="n"/>
      <c r="B94" s="9" t="n"/>
      <c r="C94" s="9" t="n"/>
      <c r="D94" s="34" t="n"/>
      <c r="E94" s="34" t="n"/>
      <c r="F94" s="34" t="n"/>
      <c r="G94" s="31">
        <f>IF($E94="","",MAX(0,$E94-IF($F94="",0,$F94)))</f>
        <v/>
      </c>
      <c r="H94" s="35" t="n"/>
      <c r="I94" s="35" t="n"/>
      <c r="J94" s="34" t="n"/>
      <c r="K94" s="31">
        <f>IF(OR($H94="",$I94=""),"",MAX(0,($I94-$H94)*1440-IF($J94="",0,$J94)))</f>
        <v/>
      </c>
      <c r="L94" s="34" t="n"/>
      <c r="M94" s="31">
        <f>IF(OR($K94="",$L94=""),"",$K94-$L94)</f>
        <v/>
      </c>
      <c r="N94" s="9" t="n"/>
      <c r="O94" s="14">
        <f>IF($A94="","",IF(AND($I94&lt;&gt;"",$G94&lt;&gt;"",$N94&lt;&gt;""),"Abgeschlossen",IF($H94&lt;&gt;"","In Arbeit","Offen")))</f>
        <v/>
      </c>
      <c r="P94" s="9" t="n"/>
    </row>
    <row r="95" ht="24" customHeight="1">
      <c r="A95" s="19" t="n"/>
      <c r="B95" s="9" t="n"/>
      <c r="C95" s="9" t="n"/>
      <c r="D95" s="34" t="n"/>
      <c r="E95" s="34" t="n"/>
      <c r="F95" s="34" t="n"/>
      <c r="G95" s="31">
        <f>IF($E95="","",MAX(0,$E95-IF($F95="",0,$F95)))</f>
        <v/>
      </c>
      <c r="H95" s="35" t="n"/>
      <c r="I95" s="35" t="n"/>
      <c r="J95" s="34" t="n"/>
      <c r="K95" s="31">
        <f>IF(OR($H95="",$I95=""),"",MAX(0,($I95-$H95)*1440-IF($J95="",0,$J95)))</f>
        <v/>
      </c>
      <c r="L95" s="34" t="n"/>
      <c r="M95" s="31">
        <f>IF(OR($K95="",$L95=""),"",$K95-$L95)</f>
        <v/>
      </c>
      <c r="N95" s="9" t="n"/>
      <c r="O95" s="14">
        <f>IF($A95="","",IF(AND($I95&lt;&gt;"",$G95&lt;&gt;"",$N95&lt;&gt;""),"Abgeschlossen",IF($H95&lt;&gt;"","In Arbeit","Offen")))</f>
        <v/>
      </c>
      <c r="P95" s="9" t="n"/>
    </row>
    <row r="96" ht="24" customHeight="1">
      <c r="A96" s="19" t="n"/>
      <c r="B96" s="9" t="n"/>
      <c r="C96" s="9" t="n"/>
      <c r="D96" s="34" t="n"/>
      <c r="E96" s="34" t="n"/>
      <c r="F96" s="34" t="n"/>
      <c r="G96" s="31">
        <f>IF($E96="","",MAX(0,$E96-IF($F96="",0,$F96)))</f>
        <v/>
      </c>
      <c r="H96" s="35" t="n"/>
      <c r="I96" s="35" t="n"/>
      <c r="J96" s="34" t="n"/>
      <c r="K96" s="31">
        <f>IF(OR($H96="",$I96=""),"",MAX(0,($I96-$H96)*1440-IF($J96="",0,$J96)))</f>
        <v/>
      </c>
      <c r="L96" s="34" t="n"/>
      <c r="M96" s="31">
        <f>IF(OR($K96="",$L96=""),"",$K96-$L96)</f>
        <v/>
      </c>
      <c r="N96" s="9" t="n"/>
      <c r="O96" s="14">
        <f>IF($A96="","",IF(AND($I96&lt;&gt;"",$G96&lt;&gt;"",$N96&lt;&gt;""),"Abgeschlossen",IF($H96&lt;&gt;"","In Arbeit","Offen")))</f>
        <v/>
      </c>
      <c r="P96" s="9" t="n"/>
    </row>
    <row r="97" ht="24" customHeight="1">
      <c r="A97" s="19" t="n"/>
      <c r="B97" s="9" t="n"/>
      <c r="C97" s="9" t="n"/>
      <c r="D97" s="34" t="n"/>
      <c r="E97" s="34" t="n"/>
      <c r="F97" s="34" t="n"/>
      <c r="G97" s="31">
        <f>IF($E97="","",MAX(0,$E97-IF($F97="",0,$F97)))</f>
        <v/>
      </c>
      <c r="H97" s="35" t="n"/>
      <c r="I97" s="35" t="n"/>
      <c r="J97" s="34" t="n"/>
      <c r="K97" s="31">
        <f>IF(OR($H97="",$I97=""),"",MAX(0,($I97-$H97)*1440-IF($J97="",0,$J97)))</f>
        <v/>
      </c>
      <c r="L97" s="34" t="n"/>
      <c r="M97" s="31">
        <f>IF(OR($K97="",$L97=""),"",$K97-$L97)</f>
        <v/>
      </c>
      <c r="N97" s="9" t="n"/>
      <c r="O97" s="14">
        <f>IF($A97="","",IF(AND($I97&lt;&gt;"",$G97&lt;&gt;"",$N97&lt;&gt;""),"Abgeschlossen",IF($H97&lt;&gt;"","In Arbeit","Offen")))</f>
        <v/>
      </c>
      <c r="P97" s="9" t="n"/>
    </row>
    <row r="98" ht="24" customHeight="1">
      <c r="A98" s="19" t="n"/>
      <c r="B98" s="9" t="n"/>
      <c r="C98" s="9" t="n"/>
      <c r="D98" s="34" t="n"/>
      <c r="E98" s="34" t="n"/>
      <c r="F98" s="34" t="n"/>
      <c r="G98" s="31">
        <f>IF($E98="","",MAX(0,$E98-IF($F98="",0,$F98)))</f>
        <v/>
      </c>
      <c r="H98" s="35" t="n"/>
      <c r="I98" s="35" t="n"/>
      <c r="J98" s="34" t="n"/>
      <c r="K98" s="31">
        <f>IF(OR($H98="",$I98=""),"",MAX(0,($I98-$H98)*1440-IF($J98="",0,$J98)))</f>
        <v/>
      </c>
      <c r="L98" s="34" t="n"/>
      <c r="M98" s="31">
        <f>IF(OR($K98="",$L98=""),"",$K98-$L98)</f>
        <v/>
      </c>
      <c r="N98" s="9" t="n"/>
      <c r="O98" s="14">
        <f>IF($A98="","",IF(AND($I98&lt;&gt;"",$G98&lt;&gt;"",$N98&lt;&gt;""),"Abgeschlossen",IF($H98&lt;&gt;"","In Arbeit","Offen")))</f>
        <v/>
      </c>
      <c r="P98" s="9" t="n"/>
    </row>
    <row r="99" ht="24" customHeight="1">
      <c r="A99" s="19" t="n"/>
      <c r="B99" s="9" t="n"/>
      <c r="C99" s="9" t="n"/>
      <c r="D99" s="34" t="n"/>
      <c r="E99" s="34" t="n"/>
      <c r="F99" s="34" t="n"/>
      <c r="G99" s="31">
        <f>IF($E99="","",MAX(0,$E99-IF($F99="",0,$F99)))</f>
        <v/>
      </c>
      <c r="H99" s="35" t="n"/>
      <c r="I99" s="35" t="n"/>
      <c r="J99" s="34" t="n"/>
      <c r="K99" s="31">
        <f>IF(OR($H99="",$I99=""),"",MAX(0,($I99-$H99)*1440-IF($J99="",0,$J99)))</f>
        <v/>
      </c>
      <c r="L99" s="34" t="n"/>
      <c r="M99" s="31">
        <f>IF(OR($K99="",$L99=""),"",$K99-$L99)</f>
        <v/>
      </c>
      <c r="N99" s="9" t="n"/>
      <c r="O99" s="14">
        <f>IF($A99="","",IF(AND($I99&lt;&gt;"",$G99&lt;&gt;"",$N99&lt;&gt;""),"Abgeschlossen",IF($H99&lt;&gt;"","In Arbeit","Offen")))</f>
        <v/>
      </c>
      <c r="P99" s="9" t="n"/>
    </row>
    <row r="100" ht="24" customHeight="1">
      <c r="A100" s="19" t="n"/>
      <c r="B100" s="9" t="n"/>
      <c r="C100" s="9" t="n"/>
      <c r="D100" s="34" t="n"/>
      <c r="E100" s="34" t="n"/>
      <c r="F100" s="34" t="n"/>
      <c r="G100" s="31">
        <f>IF($E100="","",MAX(0,$E100-IF($F100="",0,$F100)))</f>
        <v/>
      </c>
      <c r="H100" s="35" t="n"/>
      <c r="I100" s="35" t="n"/>
      <c r="J100" s="34" t="n"/>
      <c r="K100" s="31">
        <f>IF(OR($H100="",$I100=""),"",MAX(0,($I100-$H100)*1440-IF($J100="",0,$J100)))</f>
        <v/>
      </c>
      <c r="L100" s="34" t="n"/>
      <c r="M100" s="31">
        <f>IF(OR($K100="",$L100=""),"",$K100-$L100)</f>
        <v/>
      </c>
      <c r="N100" s="9" t="n"/>
      <c r="O100" s="14">
        <f>IF($A100="","",IF(AND($I100&lt;&gt;"",$G100&lt;&gt;"",$N100&lt;&gt;""),"Abgeschlossen",IF($H100&lt;&gt;"","In Arbeit","Offen")))</f>
        <v/>
      </c>
      <c r="P100" s="9" t="n"/>
    </row>
    <row r="101" ht="24" customHeight="1">
      <c r="A101" s="19" t="n"/>
      <c r="B101" s="9" t="n"/>
      <c r="C101" s="9" t="n"/>
      <c r="D101" s="34" t="n"/>
      <c r="E101" s="34" t="n"/>
      <c r="F101" s="34" t="n"/>
      <c r="G101" s="31">
        <f>IF($E101="","",MAX(0,$E101-IF($F101="",0,$F101)))</f>
        <v/>
      </c>
      <c r="H101" s="35" t="n"/>
      <c r="I101" s="35" t="n"/>
      <c r="J101" s="34" t="n"/>
      <c r="K101" s="31">
        <f>IF(OR($H101="",$I101=""),"",MAX(0,($I101-$H101)*1440-IF($J101="",0,$J101)))</f>
        <v/>
      </c>
      <c r="L101" s="34" t="n"/>
      <c r="M101" s="31">
        <f>IF(OR($K101="",$L101=""),"",$K101-$L101)</f>
        <v/>
      </c>
      <c r="N101" s="9" t="n"/>
      <c r="O101" s="14">
        <f>IF($A101="","",IF(AND($I101&lt;&gt;"",$G101&lt;&gt;"",$N101&lt;&gt;""),"Abgeschlossen",IF($H101&lt;&gt;"","In Arbeit","Offen")))</f>
        <v/>
      </c>
      <c r="P101" s="9" t="n"/>
    </row>
    <row r="102" ht="24" customHeight="1">
      <c r="A102" s="19" t="n"/>
      <c r="B102" s="9" t="n"/>
      <c r="C102" s="9" t="n"/>
      <c r="D102" s="34" t="n"/>
      <c r="E102" s="34" t="n"/>
      <c r="F102" s="34" t="n"/>
      <c r="G102" s="31">
        <f>IF($E102="","",MAX(0,$E102-IF($F102="",0,$F102)))</f>
        <v/>
      </c>
      <c r="H102" s="35" t="n"/>
      <c r="I102" s="35" t="n"/>
      <c r="J102" s="34" t="n"/>
      <c r="K102" s="31">
        <f>IF(OR($H102="",$I102=""),"",MAX(0,($I102-$H102)*1440-IF($J102="",0,$J102)))</f>
        <v/>
      </c>
      <c r="L102" s="34" t="n"/>
      <c r="M102" s="31">
        <f>IF(OR($K102="",$L102=""),"",$K102-$L102)</f>
        <v/>
      </c>
      <c r="N102" s="9" t="n"/>
      <c r="O102" s="14">
        <f>IF($A102="","",IF(AND($I102&lt;&gt;"",$G102&lt;&gt;"",$N102&lt;&gt;""),"Abgeschlossen",IF($H102&lt;&gt;"","In Arbeit","Offen")))</f>
        <v/>
      </c>
      <c r="P102" s="9" t="n"/>
    </row>
    <row r="103" ht="24" customHeight="1">
      <c r="A103" s="19" t="n"/>
      <c r="B103" s="9" t="n"/>
      <c r="C103" s="9" t="n"/>
      <c r="D103" s="34" t="n"/>
      <c r="E103" s="34" t="n"/>
      <c r="F103" s="34" t="n"/>
      <c r="G103" s="31">
        <f>IF($E103="","",MAX(0,$E103-IF($F103="",0,$F103)))</f>
        <v/>
      </c>
      <c r="H103" s="35" t="n"/>
      <c r="I103" s="35" t="n"/>
      <c r="J103" s="34" t="n"/>
      <c r="K103" s="31">
        <f>IF(OR($H103="",$I103=""),"",MAX(0,($I103-$H103)*1440-IF($J103="",0,$J103)))</f>
        <v/>
      </c>
      <c r="L103" s="34" t="n"/>
      <c r="M103" s="31">
        <f>IF(OR($K103="",$L103=""),"",$K103-$L103)</f>
        <v/>
      </c>
      <c r="N103" s="9" t="n"/>
      <c r="O103" s="14">
        <f>IF($A103="","",IF(AND($I103&lt;&gt;"",$G103&lt;&gt;"",$N103&lt;&gt;""),"Abgeschlossen",IF($H103&lt;&gt;"","In Arbeit","Offen")))</f>
        <v/>
      </c>
      <c r="P103" s="9" t="n"/>
    </row>
    <row r="104" ht="24" customHeight="1">
      <c r="A104" s="19" t="n"/>
      <c r="B104" s="9" t="n"/>
      <c r="C104" s="9" t="n"/>
      <c r="D104" s="34" t="n"/>
      <c r="E104" s="34" t="n"/>
      <c r="F104" s="34" t="n"/>
      <c r="G104" s="31">
        <f>IF($E104="","",MAX(0,$E104-IF($F104="",0,$F104)))</f>
        <v/>
      </c>
      <c r="H104" s="35" t="n"/>
      <c r="I104" s="35" t="n"/>
      <c r="J104" s="34" t="n"/>
      <c r="K104" s="31">
        <f>IF(OR($H104="",$I104=""),"",MAX(0,($I104-$H104)*1440-IF($J104="",0,$J104)))</f>
        <v/>
      </c>
      <c r="L104" s="34" t="n"/>
      <c r="M104" s="31">
        <f>IF(OR($K104="",$L104=""),"",$K104-$L104)</f>
        <v/>
      </c>
      <c r="N104" s="9" t="n"/>
      <c r="O104" s="14">
        <f>IF($A104="","",IF(AND($I104&lt;&gt;"",$G104&lt;&gt;"",$N104&lt;&gt;""),"Abgeschlossen",IF($H104&lt;&gt;"","In Arbeit","Offen")))</f>
        <v/>
      </c>
      <c r="P104" s="9" t="n"/>
    </row>
    <row r="105" ht="24" customHeight="1">
      <c r="A105" s="19" t="n"/>
      <c r="B105" s="9" t="n"/>
      <c r="C105" s="9" t="n"/>
      <c r="D105" s="34" t="n"/>
      <c r="E105" s="34" t="n"/>
      <c r="F105" s="34" t="n"/>
      <c r="G105" s="31">
        <f>IF($E105="","",MAX(0,$E105-IF($F105="",0,$F105)))</f>
        <v/>
      </c>
      <c r="H105" s="35" t="n"/>
      <c r="I105" s="35" t="n"/>
      <c r="J105" s="34" t="n"/>
      <c r="K105" s="31">
        <f>IF(OR($H105="",$I105=""),"",MAX(0,($I105-$H105)*1440-IF($J105="",0,$J105)))</f>
        <v/>
      </c>
      <c r="L105" s="34" t="n"/>
      <c r="M105" s="31">
        <f>IF(OR($K105="",$L105=""),"",$K105-$L105)</f>
        <v/>
      </c>
      <c r="N105" s="9" t="n"/>
      <c r="O105" s="14">
        <f>IF($A105="","",IF(AND($I105&lt;&gt;"",$G105&lt;&gt;"",$N105&lt;&gt;""),"Abgeschlossen",IF($H105&lt;&gt;"","In Arbeit","Offen")))</f>
        <v/>
      </c>
      <c r="P105" s="9" t="n"/>
    </row>
    <row r="106" ht="24" customHeight="1">
      <c r="A106" s="19" t="n"/>
      <c r="B106" s="9" t="n"/>
      <c r="C106" s="9" t="n"/>
      <c r="D106" s="34" t="n"/>
      <c r="E106" s="34" t="n"/>
      <c r="F106" s="34" t="n"/>
      <c r="G106" s="31">
        <f>IF($E106="","",MAX(0,$E106-IF($F106="",0,$F106)))</f>
        <v/>
      </c>
      <c r="H106" s="35" t="n"/>
      <c r="I106" s="35" t="n"/>
      <c r="J106" s="34" t="n"/>
      <c r="K106" s="31">
        <f>IF(OR($H106="",$I106=""),"",MAX(0,($I106-$H106)*1440-IF($J106="",0,$J106)))</f>
        <v/>
      </c>
      <c r="L106" s="34" t="n"/>
      <c r="M106" s="31">
        <f>IF(OR($K106="",$L106=""),"",$K106-$L106)</f>
        <v/>
      </c>
      <c r="N106" s="9" t="n"/>
      <c r="O106" s="14">
        <f>IF($A106="","",IF(AND($I106&lt;&gt;"",$G106&lt;&gt;"",$N106&lt;&gt;""),"Abgeschlossen",IF($H106&lt;&gt;"","In Arbeit","Offen")))</f>
        <v/>
      </c>
      <c r="P106" s="9" t="n"/>
    </row>
    <row r="107" ht="24" customHeight="1">
      <c r="A107" s="19" t="n"/>
      <c r="B107" s="9" t="n"/>
      <c r="C107" s="9" t="n"/>
      <c r="D107" s="34" t="n"/>
      <c r="E107" s="34" t="n"/>
      <c r="F107" s="34" t="n"/>
      <c r="G107" s="31">
        <f>IF($E107="","",MAX(0,$E107-IF($F107="",0,$F107)))</f>
        <v/>
      </c>
      <c r="H107" s="35" t="n"/>
      <c r="I107" s="35" t="n"/>
      <c r="J107" s="34" t="n"/>
      <c r="K107" s="31">
        <f>IF(OR($H107="",$I107=""),"",MAX(0,($I107-$H107)*1440-IF($J107="",0,$J107)))</f>
        <v/>
      </c>
      <c r="L107" s="34" t="n"/>
      <c r="M107" s="31">
        <f>IF(OR($K107="",$L107=""),"",$K107-$L107)</f>
        <v/>
      </c>
      <c r="N107" s="9" t="n"/>
      <c r="O107" s="14">
        <f>IF($A107="","",IF(AND($I107&lt;&gt;"",$G107&lt;&gt;"",$N107&lt;&gt;""),"Abgeschlossen",IF($H107&lt;&gt;"","In Arbeit","Offen")))</f>
        <v/>
      </c>
      <c r="P107" s="9" t="n"/>
    </row>
    <row r="108" ht="24" customHeight="1">
      <c r="A108" s="19" t="n"/>
      <c r="B108" s="9" t="n"/>
      <c r="C108" s="9" t="n"/>
      <c r="D108" s="34" t="n"/>
      <c r="E108" s="34" t="n"/>
      <c r="F108" s="34" t="n"/>
      <c r="G108" s="31">
        <f>IF($E108="","",MAX(0,$E108-IF($F108="",0,$F108)))</f>
        <v/>
      </c>
      <c r="H108" s="35" t="n"/>
      <c r="I108" s="35" t="n"/>
      <c r="J108" s="34" t="n"/>
      <c r="K108" s="31">
        <f>IF(OR($H108="",$I108=""),"",MAX(0,($I108-$H108)*1440-IF($J108="",0,$J108)))</f>
        <v/>
      </c>
      <c r="L108" s="34" t="n"/>
      <c r="M108" s="31">
        <f>IF(OR($K108="",$L108=""),"",$K108-$L108)</f>
        <v/>
      </c>
      <c r="N108" s="9" t="n"/>
      <c r="O108" s="14">
        <f>IF($A108="","",IF(AND($I108&lt;&gt;"",$G108&lt;&gt;"",$N108&lt;&gt;""),"Abgeschlossen",IF($H108&lt;&gt;"","In Arbeit","Offen")))</f>
        <v/>
      </c>
      <c r="P108" s="9" t="n"/>
    </row>
    <row r="109" ht="24" customHeight="1">
      <c r="A109" s="19" t="n"/>
      <c r="B109" s="9" t="n"/>
      <c r="C109" s="9" t="n"/>
      <c r="D109" s="34" t="n"/>
      <c r="E109" s="34" t="n"/>
      <c r="F109" s="34" t="n"/>
      <c r="G109" s="31">
        <f>IF($E109="","",MAX(0,$E109-IF($F109="",0,$F109)))</f>
        <v/>
      </c>
      <c r="H109" s="35" t="n"/>
      <c r="I109" s="35" t="n"/>
      <c r="J109" s="34" t="n"/>
      <c r="K109" s="31">
        <f>IF(OR($H109="",$I109=""),"",MAX(0,($I109-$H109)*1440-IF($J109="",0,$J109)))</f>
        <v/>
      </c>
      <c r="L109" s="34" t="n"/>
      <c r="M109" s="31">
        <f>IF(OR($K109="",$L109=""),"",$K109-$L109)</f>
        <v/>
      </c>
      <c r="N109" s="9" t="n"/>
      <c r="O109" s="14">
        <f>IF($A109="","",IF(AND($I109&lt;&gt;"",$G109&lt;&gt;"",$N109&lt;&gt;""),"Abgeschlossen",IF($H109&lt;&gt;"","In Arbeit","Offen")))</f>
        <v/>
      </c>
      <c r="P109" s="9" t="n"/>
    </row>
    <row r="110" ht="24" customHeight="1">
      <c r="A110" s="19" t="n"/>
      <c r="B110" s="9" t="n"/>
      <c r="C110" s="9" t="n"/>
      <c r="D110" s="34" t="n"/>
      <c r="E110" s="34" t="n"/>
      <c r="F110" s="34" t="n"/>
      <c r="G110" s="31">
        <f>IF($E110="","",MAX(0,$E110-IF($F110="",0,$F110)))</f>
        <v/>
      </c>
      <c r="H110" s="35" t="n"/>
      <c r="I110" s="35" t="n"/>
      <c r="J110" s="34" t="n"/>
      <c r="K110" s="31">
        <f>IF(OR($H110="",$I110=""),"",MAX(0,($I110-$H110)*1440-IF($J110="",0,$J110)))</f>
        <v/>
      </c>
      <c r="L110" s="34" t="n"/>
      <c r="M110" s="31">
        <f>IF(OR($K110="",$L110=""),"",$K110-$L110)</f>
        <v/>
      </c>
      <c r="N110" s="9" t="n"/>
      <c r="O110" s="14">
        <f>IF($A110="","",IF(AND($I110&lt;&gt;"",$G110&lt;&gt;"",$N110&lt;&gt;""),"Abgeschlossen",IF($H110&lt;&gt;"","In Arbeit","Offen")))</f>
        <v/>
      </c>
      <c r="P110" s="9" t="n"/>
    </row>
    <row r="111" ht="24" customHeight="1">
      <c r="A111" s="19" t="n"/>
      <c r="B111" s="9" t="n"/>
      <c r="C111" s="9" t="n"/>
      <c r="D111" s="34" t="n"/>
      <c r="E111" s="34" t="n"/>
      <c r="F111" s="34" t="n"/>
      <c r="G111" s="31">
        <f>IF($E111="","",MAX(0,$E111-IF($F111="",0,$F111)))</f>
        <v/>
      </c>
      <c r="H111" s="35" t="n"/>
      <c r="I111" s="35" t="n"/>
      <c r="J111" s="34" t="n"/>
      <c r="K111" s="31">
        <f>IF(OR($H111="",$I111=""),"",MAX(0,($I111-$H111)*1440-IF($J111="",0,$J111)))</f>
        <v/>
      </c>
      <c r="L111" s="34" t="n"/>
      <c r="M111" s="31">
        <f>IF(OR($K111="",$L111=""),"",$K111-$L111)</f>
        <v/>
      </c>
      <c r="N111" s="9" t="n"/>
      <c r="O111" s="14">
        <f>IF($A111="","",IF(AND($I111&lt;&gt;"",$G111&lt;&gt;"",$N111&lt;&gt;""),"Abgeschlossen",IF($H111&lt;&gt;"","In Arbeit","Offen")))</f>
        <v/>
      </c>
      <c r="P111" s="9" t="n"/>
    </row>
    <row r="112" ht="24" customHeight="1">
      <c r="A112" s="19" t="n"/>
      <c r="B112" s="9" t="n"/>
      <c r="C112" s="9" t="n"/>
      <c r="D112" s="34" t="n"/>
      <c r="E112" s="34" t="n"/>
      <c r="F112" s="34" t="n"/>
      <c r="G112" s="31">
        <f>IF($E112="","",MAX(0,$E112-IF($F112="",0,$F112)))</f>
        <v/>
      </c>
      <c r="H112" s="35" t="n"/>
      <c r="I112" s="35" t="n"/>
      <c r="J112" s="34" t="n"/>
      <c r="K112" s="31">
        <f>IF(OR($H112="",$I112=""),"",MAX(0,($I112-$H112)*1440-IF($J112="",0,$J112)))</f>
        <v/>
      </c>
      <c r="L112" s="34" t="n"/>
      <c r="M112" s="31">
        <f>IF(OR($K112="",$L112=""),"",$K112-$L112)</f>
        <v/>
      </c>
      <c r="N112" s="9" t="n"/>
      <c r="O112" s="14">
        <f>IF($A112="","",IF(AND($I112&lt;&gt;"",$G112&lt;&gt;"",$N112&lt;&gt;""),"Abgeschlossen",IF($H112&lt;&gt;"","In Arbeit","Offen")))</f>
        <v/>
      </c>
      <c r="P112" s="9" t="n"/>
    </row>
    <row r="113" ht="24" customHeight="1">
      <c r="A113" s="19" t="n"/>
      <c r="B113" s="9" t="n"/>
      <c r="C113" s="9" t="n"/>
      <c r="D113" s="34" t="n"/>
      <c r="E113" s="34" t="n"/>
      <c r="F113" s="34" t="n"/>
      <c r="G113" s="31">
        <f>IF($E113="","",MAX(0,$E113-IF($F113="",0,$F113)))</f>
        <v/>
      </c>
      <c r="H113" s="35" t="n"/>
      <c r="I113" s="35" t="n"/>
      <c r="J113" s="34" t="n"/>
      <c r="K113" s="31">
        <f>IF(OR($H113="",$I113=""),"",MAX(0,($I113-$H113)*1440-IF($J113="",0,$J113)))</f>
        <v/>
      </c>
      <c r="L113" s="34" t="n"/>
      <c r="M113" s="31">
        <f>IF(OR($K113="",$L113=""),"",$K113-$L113)</f>
        <v/>
      </c>
      <c r="N113" s="9" t="n"/>
      <c r="O113" s="14">
        <f>IF($A113="","",IF(AND($I113&lt;&gt;"",$G113&lt;&gt;"",$N113&lt;&gt;""),"Abgeschlossen",IF($H113&lt;&gt;"","In Arbeit","Offen")))</f>
        <v/>
      </c>
      <c r="P113" s="9" t="n"/>
    </row>
    <row r="114" ht="24" customHeight="1">
      <c r="A114" s="19" t="n"/>
      <c r="B114" s="9" t="n"/>
      <c r="C114" s="9" t="n"/>
      <c r="D114" s="34" t="n"/>
      <c r="E114" s="34" t="n"/>
      <c r="F114" s="34" t="n"/>
      <c r="G114" s="31">
        <f>IF($E114="","",MAX(0,$E114-IF($F114="",0,$F114)))</f>
        <v/>
      </c>
      <c r="H114" s="35" t="n"/>
      <c r="I114" s="35" t="n"/>
      <c r="J114" s="34" t="n"/>
      <c r="K114" s="31">
        <f>IF(OR($H114="",$I114=""),"",MAX(0,($I114-$H114)*1440-IF($J114="",0,$J114)))</f>
        <v/>
      </c>
      <c r="L114" s="34" t="n"/>
      <c r="M114" s="31">
        <f>IF(OR($K114="",$L114=""),"",$K114-$L114)</f>
        <v/>
      </c>
      <c r="N114" s="9" t="n"/>
      <c r="O114" s="14">
        <f>IF($A114="","",IF(AND($I114&lt;&gt;"",$G114&lt;&gt;"",$N114&lt;&gt;""),"Abgeschlossen",IF($H114&lt;&gt;"","In Arbeit","Offen")))</f>
        <v/>
      </c>
      <c r="P114" s="9" t="n"/>
    </row>
  </sheetData>
  <mergeCells count="1">
    <mergeCell ref="A1:P1"/>
  </mergeCells>
  <conditionalFormatting sqref="O5:O114">
    <cfRule type="expression" priority="1" dxfId="2">
      <formula>AND($O5="Abgeschlossen",'Einstellungen'!$B$8="Grün")</formula>
    </cfRule>
    <cfRule type="expression" priority="2" dxfId="3">
      <formula>AND($O5="Abgeschlossen",'Einstellungen'!$B$8="Gelb")</formula>
    </cfRule>
    <cfRule type="expression" priority="3" dxfId="4">
      <formula>AND($O5="Abgeschlossen",'Einstellungen'!$B$8="Grau")</formula>
    </cfRule>
    <cfRule type="expression" priority="4" dxfId="1">
      <formula>AND($O5="Abgeschlossen",'Einstellungen'!$B$8="Orange")</formula>
    </cfRule>
    <cfRule type="expression" priority="5" dxfId="0">
      <formula>AND($O5="Abgeschlossen",'Einstellungen'!$B$8="Rot")</formula>
    </cfRule>
    <cfRule type="expression" priority="6" dxfId="2">
      <formula>AND($O5="In Arbeit",'Einstellungen'!$B$9="Grün")</formula>
    </cfRule>
    <cfRule type="expression" priority="7" dxfId="3">
      <formula>AND($O5="In Arbeit",'Einstellungen'!$B$9="Gelb")</formula>
    </cfRule>
    <cfRule type="expression" priority="8" dxfId="4">
      <formula>AND($O5="In Arbeit",'Einstellungen'!$B$9="Grau")</formula>
    </cfRule>
    <cfRule type="expression" priority="9" dxfId="1">
      <formula>AND($O5="In Arbeit",'Einstellungen'!$B$9="Orange")</formula>
    </cfRule>
    <cfRule type="expression" priority="10" dxfId="0">
      <formula>AND($O5="In Arbeit",'Einstellungen'!$B$9="Rot")</formula>
    </cfRule>
    <cfRule type="expression" priority="11" dxfId="2">
      <formula>AND($O5="Offen",'Einstellungen'!$B$10="Grün")</formula>
    </cfRule>
    <cfRule type="expression" priority="12" dxfId="3">
      <formula>AND($O5="Offen",'Einstellungen'!$B$10="Gelb")</formula>
    </cfRule>
    <cfRule type="expression" priority="13" dxfId="4">
      <formula>AND($O5="Offen",'Einstellungen'!$B$10="Grau")</formula>
    </cfRule>
    <cfRule type="expression" priority="14" dxfId="1">
      <formula>AND($O5="Offen",'Einstellungen'!$B$10="Orange")</formula>
    </cfRule>
    <cfRule type="expression" priority="15" dxfId="0">
      <formula>AND($O5="Offen",'Einstellungen'!$B$10="Rot")</formula>
    </cfRule>
  </conditionalFormatting>
  <conditionalFormatting sqref="F5:F114">
    <cfRule type="expression" priority="16" dxfId="0">
      <formula>IFERROR(AND($E5&gt;0,$F5/$E5&gt;'Einstellungen'!$B$4),FALSE)</formula>
    </cfRule>
  </conditionalFormatting>
  <conditionalFormatting sqref="M5:M114">
    <cfRule type="expression" priority="17" dxfId="1">
      <formula>$M5&gt;0</formula>
    </cfRule>
  </conditionalFormatting>
  <dataValidations count="6">
    <dataValidation sqref="A5:A114" showDropDown="0" showInputMessage="1" showErrorMessage="1" allowBlank="0" errorTitle="Ungültige Vorgang-Nummer" error="Nur positive, eindeutige Ganzzahlen sind zulässig." promptTitle="Vorgang-Nummer" prompt="Positive und über alle vorbereiteten Zeilen eindeutige Ganzzahl." type="custom" errorStyle="stop">
      <formula1>OR(A5="",AND(ISNUMBER(A5),A5=INT(A5),A5&gt;0,COUNTIF($A$5:$A$114,A5)=1))</formula1>
    </dataValidation>
    <dataValidation sqref="D5:E114 J5:J114 L5:L114" showDropDown="0" showInputMessage="1" showErrorMessage="1" allowBlank="0" errorTitle="Negativer Wert" error="Mengen und Minuten müssen mindestens null sein." promptTitle="Nichtnegativer Wert" prompt="Bitte null oder einen positiven Zahlenwert eingeben." type="decimal" errorStyle="stop" operator="greaterThanOrEqual">
      <formula1>0</formula1>
    </dataValidation>
    <dataValidation sqref="F5:F114" showDropDown="0" showInputMessage="1" showErrorMessage="1" allowBlank="0" errorTitle="Ungültiger Ausschuss" error="Ausschuss muss mindestens null sein und darf die bearbeitete Menge nicht überschreiten." promptTitle="Ausschuss" prompt="Nur bei vorhandener bearbeiteter Menge eintragen." type="custom" errorStyle="stop">
      <formula1>OR(F5="",AND(ISNUMBER(F5),F5&gt;=0,E5&lt;&gt;"",F5&lt;=E5))</formula1>
    </dataValidation>
    <dataValidation sqref="H5:H114" showDropDown="0" showInputMessage="1" showErrorMessage="1" allowBlank="0" errorTitle="Ungültiger Start" error="Bitte Datum und Uhrzeit im Format TT.MM.JJJJ hh:mm eingeben." promptTitle="Start" prompt="Datum und Uhrzeit des Vorgangsbeginns." type="custom" errorStyle="stop">
      <formula1>OR(H5="",ISNUMBER(H5))</formula1>
    </dataValidation>
    <dataValidation sqref="I5:I114" showDropDown="0" showInputMessage="1" showErrorMessage="1" allowBlank="0" errorTitle="Unplausible Zeitfolge" error="Das Ende muss gleich oder später als der vorhandene Start sein." promptTitle="Ende" prompt="Datum und Uhrzeit dürfen nicht vor dem Start liegen." type="custom" errorStyle="stop">
      <formula1>OR(I5="",AND(ISNUMBER(I5),H5&lt;&gt;"",I5&gt;=H5))</formula1>
    </dataValidation>
    <dataValidation sqref="N5:N114" showDropDown="0" showInputMessage="1" showErrorMessage="1" allowBlank="0" errorTitle="Kürzel zu lang" error="Für die manuelle Bestätigung sind höchstens 30 Zeichen zulässig." promptTitle="Manuelle Bestätigung" prompt="Keine elektronische Signatur oder Identitätsprüfung." type="textLength" errorStyle="stop" operator="lessThanOrEqual">
      <formula1>30</formula1>
    </dataValidation>
  </dataValidations>
  <printOptions horizontalCentered="1"/>
  <pageMargins left="0.25" right="0.25" top="0.55" bottom="0.55" header="0.2" footer="0.2"/>
  <pageSetup orientation="landscape" paperSize="9" fitToHeight="0" fitToWidth="1"/>
  <headerFooter>
    <oddHeader>&amp;LFertigungsauftrag-Laufkarte&amp;C&amp;8 Vorgang | Arbeitsvorgang | Arbeitsplatz | Mengen | Zeiten | Bestätigung | Status</oddHeader>
    <oddFooter>&amp;CSeite &amp;P von &amp;N</oddFooter>
    <evenHeader/>
    <evenFooter/>
    <firstHeader/>
    <firstFooter/>
  </headerFooter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7"/>
  <sheetViews>
    <sheetView showGridLines="0" zoomScale="95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9" customWidth="1" min="1" max="1"/>
    <col width="48" customWidth="1" min="2" max="2"/>
    <col width="18" customWidth="1" min="3" max="3"/>
    <col width="18" customWidth="1" min="4" max="4"/>
    <col width="17" customWidth="1" min="5" max="5"/>
  </cols>
  <sheetData>
    <row r="1" ht="28" customHeight="1">
      <c r="A1" s="1" t="inlineStr">
        <is>
          <t>Einstellungen und Auswahllisten</t>
        </is>
      </c>
    </row>
    <row r="2"/>
    <row r="3">
      <c r="A3" s="2" t="inlineStr">
        <is>
          <t>Veränderbare Parameter</t>
        </is>
      </c>
      <c r="B3" s="2" t="n"/>
      <c r="D3" s="2" t="inlineStr">
        <is>
          <t>Einheitenliste</t>
        </is>
      </c>
      <c r="E3" s="2" t="inlineStr">
        <is>
          <t>Farbpalette</t>
        </is>
      </c>
    </row>
    <row r="4">
      <c r="A4" s="3" t="inlineStr">
        <is>
          <t>Warnschwelle Ausschuss</t>
        </is>
      </c>
      <c r="B4" s="36" t="n">
        <v>0.05</v>
      </c>
      <c r="C4" s="17" t="inlineStr">
        <is>
          <t>Anteil</t>
        </is>
      </c>
      <c r="D4" s="23" t="inlineStr">
        <is>
          <t>Einheit</t>
        </is>
      </c>
      <c r="E4" s="23" t="inlineStr">
        <is>
          <t>Farbe</t>
        </is>
      </c>
    </row>
    <row r="5">
      <c r="A5" s="7" t="inlineStr">
        <is>
          <t>Terminwarnung</t>
        </is>
      </c>
      <c r="B5" s="19" t="n">
        <v>1</v>
      </c>
      <c r="C5" s="17" t="inlineStr">
        <is>
          <t>Kalendertag(e)</t>
        </is>
      </c>
      <c r="D5" s="24" t="inlineStr">
        <is>
          <t>Stück</t>
        </is>
      </c>
      <c r="E5" s="25" t="inlineStr">
        <is>
          <t>Grün</t>
        </is>
      </c>
    </row>
    <row r="6">
      <c r="D6" s="24" t="inlineStr">
        <is>
          <t>kg</t>
        </is>
      </c>
      <c r="E6" s="26" t="inlineStr">
        <is>
          <t>Gelb</t>
        </is>
      </c>
    </row>
    <row r="7">
      <c r="A7" s="2" t="inlineStr">
        <is>
          <t>Statusfarben</t>
        </is>
      </c>
      <c r="B7" s="2" t="n"/>
      <c r="C7" s="2" t="n"/>
      <c r="D7" s="24" t="inlineStr">
        <is>
          <t>m</t>
        </is>
      </c>
      <c r="E7" s="27" t="inlineStr">
        <is>
          <t>Grau</t>
        </is>
      </c>
    </row>
    <row r="8">
      <c r="A8" s="3" t="inlineStr">
        <is>
          <t>Abgeschlossen</t>
        </is>
      </c>
      <c r="B8" s="24" t="inlineStr">
        <is>
          <t>Grün</t>
        </is>
      </c>
      <c r="C8" s="28" t="inlineStr">
        <is>
          <t>Vorschau</t>
        </is>
      </c>
      <c r="D8" s="24" t="inlineStr">
        <is>
          <t>l</t>
        </is>
      </c>
      <c r="E8" s="29" t="inlineStr">
        <is>
          <t>Orange</t>
        </is>
      </c>
    </row>
    <row r="9">
      <c r="A9" s="7" t="inlineStr">
        <is>
          <t>In Arbeit</t>
        </is>
      </c>
      <c r="B9" s="24" t="inlineStr">
        <is>
          <t>Gelb</t>
        </is>
      </c>
      <c r="C9" s="28" t="inlineStr">
        <is>
          <t>Vorschau</t>
        </is>
      </c>
      <c r="E9" s="30" t="inlineStr">
        <is>
          <t>Rot</t>
        </is>
      </c>
    </row>
    <row r="10">
      <c r="A10" s="3" t="inlineStr">
        <is>
          <t>Offen</t>
        </is>
      </c>
      <c r="B10" s="24" t="inlineStr">
        <is>
          <t>Grau</t>
        </is>
      </c>
      <c r="C10" s="28" t="inlineStr">
        <is>
          <t>Vorschau</t>
        </is>
      </c>
    </row>
    <row r="11"/>
    <row r="12"/>
    <row r="13">
      <c r="A13" s="2" t="inlineStr">
        <is>
          <t>Anwendungshinweise</t>
        </is>
      </c>
      <c r="B13" s="2" t="n"/>
      <c r="C13" s="2" t="n"/>
      <c r="D13" s="2" t="n"/>
      <c r="E13" s="2" t="n"/>
    </row>
    <row r="14" ht="44" customHeight="1">
      <c r="A14" s="3" t="inlineStr">
        <is>
          <t>Statusfarben</t>
        </is>
      </c>
      <c r="B14" s="15" t="inlineStr">
        <is>
          <t>Die gewählte Farbbezeichnung steuert die Statusdarstellung der Laufkarte.</t>
        </is>
      </c>
    </row>
    <row r="15" ht="44" customHeight="1">
      <c r="A15" s="7" t="inlineStr">
        <is>
          <t>Eingaben</t>
        </is>
      </c>
      <c r="B15" s="15" t="inlineStr">
        <is>
          <t>Gelb markierte Zellen sind veränderbar. Formeln sind grau und als gesperrt markiert; ein Blattschutz ist nicht aktiviert.</t>
        </is>
      </c>
    </row>
    <row r="16" ht="44" customHeight="1">
      <c r="A16" s="3" t="inlineStr">
        <is>
          <t>Bestätigung</t>
        </is>
      </c>
      <c r="B16" s="15" t="inlineStr">
        <is>
          <t>Das Feld Bestätigung/Kürzel ist ausschließlich eine manuelle Dokumentation.</t>
        </is>
      </c>
    </row>
    <row r="17" ht="44" customHeight="1">
      <c r="A17" s="7" t="inlineStr">
        <is>
          <t>Abgrenzung</t>
        </is>
      </c>
      <c r="B17" s="15" t="inlineStr">
        <is>
          <t>Keine Arbeitsanweisung, Stückliste, Prüfplanung, Zeiterfassung, ERP-/MES-Anbindung oder Konformitätszusage.</t>
        </is>
      </c>
    </row>
  </sheetData>
  <mergeCells count="1">
    <mergeCell ref="A1:E1"/>
  </mergeCells>
  <conditionalFormatting sqref="C8:C10">
    <cfRule type="expression" priority="1" dxfId="2">
      <formula>$B8="Grün"</formula>
    </cfRule>
    <cfRule type="expression" priority="2" dxfId="3">
      <formula>$B8="Gelb"</formula>
    </cfRule>
    <cfRule type="expression" priority="3" dxfId="4">
      <formula>$B8="Grau"</formula>
    </cfRule>
    <cfRule type="expression" priority="4" dxfId="1">
      <formula>$B8="Orange"</formula>
    </cfRule>
    <cfRule type="expression" priority="5" dxfId="0">
      <formula>$B8="Rot"</formula>
    </cfRule>
  </conditionalFormatting>
  <dataValidations count="4">
    <dataValidation sqref="B4" showDropDown="0" showInputMessage="1" showErrorMessage="1" allowBlank="0" errorTitle="Ungültige Warnschwelle" error="Die Warnschwelle muss zwischen 0,0 % und 100,0 % liegen." promptTitle="Ausschusswarnung" prompt="Vorgabe: 5,0 %. Der Wert ist veränderbar." type="decimal" errorStyle="stop" operator="between">
      <formula1>0</formula1>
      <formula2>1</formula2>
    </dataValidation>
    <dataValidation sqref="B5" showDropDown="0" showInputMessage="1" showErrorMessage="1" allowBlank="0" errorTitle="Ungültige Terminwarnung" error="Bitte null oder eine positive Anzahl Kalendertage eingeben." promptTitle="Terminwarnung" prompt="Vorgabe: ein Kalendertag." type="whole" errorStyle="stop" operator="greaterThanOrEqual">
      <formula1>0</formula1>
    </dataValidation>
    <dataValidation sqref="B8:B10" showDropDown="0" showInputMessage="1" showErrorMessage="1" allowBlank="0" errorTitle="Ungültige Statusfarbe" error="Bitte eine Farbe aus der sichtbaren Farbpalette wählen." promptTitle="Statusfarbe" prompt="Die Auswahl steuert die Statusfarbe in der Laufkarte." type="list" errorStyle="stop">
      <formula1>$E$5:$E$9</formula1>
    </dataValidation>
    <dataValidation sqref="D5:D8" showDropDown="0" showInputMessage="1" showErrorMessage="1" allowBlank="0" errorTitle="Ungültige Einheit" error="Einheiten müssen ausgefüllt und innerhalb der Liste eindeutig sein." promptTitle="Einheitenliste" prompt="Diese vier Werte speisen die Auswahlliste im Auftragskopf." type="custom" errorStyle="stop">
      <formula1>AND(LEN(TRIM(D5))&gt;0,COUNTIF($D$5:$D$8,D5)=1)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Fiktive Fertigungsplanung</dc:creator>
  <dc:title xmlns:dc="http://purl.org/dc/elements/1.1/">Fertigungsauftrag-Laufkarte</dc:title>
  <dc:subject xmlns:dc="http://purl.org/dc/elements/1.1/">Begleitung eines einzelnen fiktiven Fertigungsauftrags</dc:subject>
  <dcterms:created xmlns:dcterms="http://purl.org/dc/terms/" xmlns:xsi="http://www.w3.org/2001/XMLSchema-instance" xsi:type="dcterms:W3CDTF">2026-09-09T18:58:11Z</dcterms:created>
  <dcterms:modified xmlns:dcterms="http://purl.org/dc/terms/" xmlns:xsi="http://www.w3.org/2001/XMLSchema-instance" xsi:type="dcterms:W3CDTF">2026-09-09T18:58:12+00:00Z</dcterms:modified>
</cp:coreProperties>
</file>