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Erfassung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Auswertung" sheetId="4" state="visible" r:id="rId4"/>
  </sheets>
  <definedNames>
    <definedName name="_xlnm._FilterDatabase" localSheetId="1" hidden="1">'Erfassung'!$A$1:$L$201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MM.YYYY"/>
    <numFmt numFmtId="167" formatCode="0,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000000"/>
      <sz val="10"/>
    </font>
    <font>
      <name val="Aptos"/>
      <color rgb="0024464E"/>
      <sz val="10"/>
    </font>
    <font>
      <name val="Aptos"/>
      <b val="1"/>
      <color rgb="00FFFFFF"/>
      <sz val="10"/>
    </font>
    <font>
      <name val="Aptos"/>
      <color rgb="00000000"/>
      <sz val="10"/>
    </font>
    <font>
      <name val="Aptos"/>
      <b val="1"/>
      <color rgb="00FFFFFF"/>
      <sz val="11"/>
    </font>
    <font>
      <name val="Aptos"/>
      <i val="1"/>
      <color rgb="00596663"/>
      <sz val="9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B8441C"/>
      </patternFill>
    </fill>
    <fill>
      <patternFill patternType="solid">
        <fgColor rgb="00397A62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164" fontId="5" fillId="7" borderId="1" applyAlignment="1" applyProtection="1" pivotButton="0" quotePrefix="0" xfId="0">
      <alignment horizontal="center" vertical="center"/>
      <protection locked="0" hidden="0"/>
    </xf>
    <xf numFmtId="166" fontId="3" fillId="3" borderId="1" applyAlignment="1" pivotButton="0" quotePrefix="0" xfId="0">
      <alignment horizontal="center" vertical="center"/>
    </xf>
    <xf numFmtId="0" fontId="5" fillId="7" borderId="1" applyAlignment="1" applyProtection="1" pivotButton="0" quotePrefix="0" xfId="0">
      <alignment horizontal="center" vertical="center"/>
      <protection locked="0" hidden="0"/>
    </xf>
    <xf numFmtId="0" fontId="5" fillId="7" borderId="1" applyAlignment="1" applyProtection="1" pivotButton="0" quotePrefix="0" xfId="0">
      <alignment horizontal="left" vertical="center"/>
      <protection locked="0" hidden="0"/>
    </xf>
    <xf numFmtId="167" fontId="5" fillId="7" borderId="1" applyAlignment="1" applyProtection="1" pivotButton="0" quotePrefix="0" xfId="0">
      <alignment horizontal="right" vertical="center"/>
      <protection locked="0" hidden="0"/>
    </xf>
    <xf numFmtId="165" fontId="5" fillId="7" borderId="1" applyAlignment="1" applyProtection="1" pivotButton="0" quotePrefix="0" xfId="0">
      <alignment horizontal="right" vertical="center"/>
      <protection locked="0" hidden="0"/>
    </xf>
    <xf numFmtId="0" fontId="5" fillId="7" borderId="1" applyAlignment="1" applyProtection="1" pivotButton="0" quotePrefix="0" xfId="0">
      <alignment horizontal="left" vertical="center" wrapText="1"/>
      <protection locked="0" hidden="0"/>
    </xf>
    <xf numFmtId="166" fontId="3" fillId="4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eProdukte" displayName="TabelleProdukte" ref="A7:D27" headerRowCount="1">
  <autoFilter ref="A7:D27"/>
  <tableColumns count="4">
    <tableColumn id="1" name="Produktcode"/>
    <tableColumn id="2" name="Bezeichnung"/>
    <tableColumn id="3" name="Einheit"/>
    <tableColumn id="4" name="Standardkosten"/>
  </tableColumns>
</table>
</file>

<file path=xl/tables/table2.xml><?xml version="1.0" encoding="utf-8"?>
<table xmlns="http://schemas.openxmlformats.org/spreadsheetml/2006/main" id="2" name="TabelleUrsachen" displayName="TabelleUrsachen" ref="F7:F22" headerRowCount="1">
  <autoFilter ref="F7:F22"/>
  <tableColumns count="1">
    <tableColumn id="6" name="Ausschussursach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4" customWidth="1" min="3" max="3"/>
    <col width="28" customWidth="1" min="4" max="4"/>
    <col width="28" customWidth="1" min="5" max="5"/>
    <col width="4" customWidth="1" min="6" max="6"/>
    <col width="12" customWidth="1" min="7" max="7"/>
    <col width="12" customWidth="1" min="8" max="8"/>
  </cols>
  <sheetData>
    <row r="1" ht="30" customHeight="1">
      <c r="A1" s="1" t="inlineStr">
        <is>
          <t>Ausschusskosten – Zusammenfassung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>
      <c r="A3" s="3" t="inlineStr">
        <is>
          <t>Bericht von</t>
        </is>
      </c>
      <c r="B3" s="4">
        <f>IF(Auswertung!B3="","",Auswertung!B3)</f>
        <v/>
      </c>
      <c r="D3" s="3" t="inlineStr">
        <is>
          <t>Bericht bis</t>
        </is>
      </c>
      <c r="E3" s="4">
        <f>IF(Auswertung!B4="","",Auswertung!B4)</f>
        <v/>
      </c>
    </row>
    <row r="4"/>
    <row r="5">
      <c r="A5" s="5" t="inlineStr">
        <is>
          <t>Kennzahl</t>
        </is>
      </c>
      <c r="B5" s="5" t="inlineStr">
        <is>
          <t>Wert</t>
        </is>
      </c>
      <c r="D5" s="5" t="inlineStr">
        <is>
          <t>Prioritätshinweis</t>
        </is>
      </c>
      <c r="E5" s="5" t="inlineStr">
        <is>
          <t>Ergebnis</t>
        </is>
      </c>
    </row>
    <row r="6">
      <c r="A6" s="3" t="inlineStr">
        <is>
          <t>Gesamtkosten</t>
        </is>
      </c>
      <c r="B6" s="6">
        <f>IF(Auswertung!B7="","",Auswertung!B7)</f>
        <v/>
      </c>
      <c r="D6" s="3" t="inlineStr">
        <is>
          <t>Kostenstärkste Ursache</t>
        </is>
      </c>
      <c r="E6" s="7">
        <f>IF(MAX(Auswertung!$C$13:$C$27)=0,"",INDEX(Auswertung!$A$13:$A$27,MATCH(MAX(Auswertung!$C$13:$C$27),Auswertung!$C$13:$C$27,0)))</f>
        <v/>
      </c>
    </row>
    <row r="7">
      <c r="A7" s="8" t="inlineStr">
        <is>
          <t>Vollständige Vorgänge</t>
        </is>
      </c>
      <c r="B7" s="9">
        <f>IF(Auswertung!B8="","",Auswertung!B8)</f>
        <v/>
      </c>
      <c r="D7" s="8" t="inlineStr">
        <is>
          <t>Kosten dieser Ursache</t>
        </is>
      </c>
      <c r="E7" s="10">
        <f>IF(MAX(Auswertung!$C$13:$C$27)=0,"",MAX(Auswertung!$C$13:$C$27))</f>
        <v/>
      </c>
    </row>
    <row r="8">
      <c r="A8" s="3" t="inlineStr">
        <is>
          <t>Durchschnitt je Vorgang</t>
        </is>
      </c>
      <c r="B8" s="11">
        <f>IF(Auswertung!B9="","",Auswertung!B9)</f>
        <v/>
      </c>
    </row>
    <row r="9">
      <c r="D9" s="8" t="inlineStr">
        <is>
          <t>Kostenstärkstes Produkt</t>
        </is>
      </c>
      <c r="E9" s="12">
        <f>IF(MAX(Auswertung!$H$13:$H$32)=0,"",INDEX(Auswertung!$E$13:$E$32,MATCH(MAX(Auswertung!$H$13:$H$32),Auswertung!$H$13:$H$32,0)))</f>
        <v/>
      </c>
    </row>
    <row r="10">
      <c r="D10" s="3" t="inlineStr">
        <is>
          <t>Produktbezeichnung</t>
        </is>
      </c>
      <c r="E10" s="7">
        <f>IF(E9="","",IFERROR(_xlfn.XLOOKUP(E9,Stammdaten!$A$8:$A$27,Stammdaten!$B$8:$B$27),"Nicht gefunden"))</f>
        <v/>
      </c>
    </row>
    <row r="11">
      <c r="D11" s="8" t="inlineStr">
        <is>
          <t>Kosten dieses Produkts</t>
        </is>
      </c>
      <c r="E11" s="10">
        <f>IF(MAX(Auswertung!$H$13:$H$32)=0,"",MAX(Auswertung!$H$13:$H$32))</f>
        <v/>
      </c>
    </row>
    <row r="12"/>
    <row r="13" ht="42" customHeight="1">
      <c r="A13" s="3" t="inlineStr">
        <is>
          <t>Nutzungshinweis</t>
        </is>
      </c>
      <c r="B13" s="13" t="inlineStr">
        <is>
          <t>Den Berichtszeitraum im Blatt „Auswertung“ ändern. Priorisiert werden Produkte und Ursachen mit den höchsten endgültigen Ausschusskosten.</t>
        </is>
      </c>
    </row>
    <row r="14" ht="42" customHeight="1">
      <c r="A14" s="3" t="inlineStr">
        <is>
          <t>Abgrenzung</t>
        </is>
      </c>
      <c r="B14" s="13" t="inlineStr">
        <is>
          <t>Nacharbeit, Qualitätsprüfungen, Produktionsmengen, Buchungen und Maßnahmenverfolgung sind nicht Bestandteil dieser Arbeitsmappe.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24" customWidth="1" min="4" max="4"/>
    <col width="22" customWidth="1" min="5" max="5"/>
    <col width="16" customWidth="1" min="6" max="6"/>
    <col width="11" customWidth="1" min="7" max="7"/>
    <col width="22" customWidth="1" min="8" max="8"/>
    <col width="28" customWidth="1" min="9" max="9"/>
    <col width="16" customWidth="1" min="10" max="10"/>
    <col width="21" customWidth="1" min="11" max="11"/>
    <col width="24" customWidth="1" min="12" max="12"/>
    <col hidden="1" width="13" customWidth="1" min="13" max="13"/>
  </cols>
  <sheetData>
    <row r="1" ht="42" customHeight="1">
      <c r="A1" s="14" t="inlineStr">
        <is>
          <t>Datum</t>
        </is>
      </c>
      <c r="B1" s="14" t="inlineStr">
        <is>
          <t>Periode</t>
        </is>
      </c>
      <c r="C1" s="14" t="inlineStr">
        <is>
          <t>Produktcode</t>
        </is>
      </c>
      <c r="D1" s="14" t="inlineStr">
        <is>
          <t>Produktbezeichnung</t>
        </is>
      </c>
      <c r="E1" s="14" t="inlineStr">
        <is>
          <t>Ausschussursache</t>
        </is>
      </c>
      <c r="F1" s="14" t="inlineStr">
        <is>
          <t>Ausschussmenge</t>
        </is>
      </c>
      <c r="G1" s="14" t="inlineStr">
        <is>
          <t>Einheit</t>
        </is>
      </c>
      <c r="H1" s="14" t="inlineStr">
        <is>
          <t>Standardkosten je Einheit</t>
        </is>
      </c>
      <c r="I1" s="14" t="inlineStr">
        <is>
          <t>Abweichende Bewertungskosten je Einheit</t>
        </is>
      </c>
      <c r="J1" s="14" t="inlineStr">
        <is>
          <t>Zusatzkosten</t>
        </is>
      </c>
      <c r="K1" s="14" t="inlineStr">
        <is>
          <t>Ausschusskosten gesamt</t>
        </is>
      </c>
      <c r="L1" s="14" t="inlineStr">
        <is>
          <t>Hinweis</t>
        </is>
      </c>
      <c r="M1">
        <f>Stammdaten!$B$3</f>
        <v/>
      </c>
    </row>
    <row r="2">
      <c r="A2" s="15" t="n">
        <v>46030</v>
      </c>
      <c r="B2" s="16">
        <f>IF(A2="","",DATE(YEAR(A2),MONTH(A2),1))</f>
        <v/>
      </c>
      <c r="C2" s="17" t="inlineStr">
        <is>
          <t>PR-001</t>
        </is>
      </c>
      <c r="D2" s="7">
        <f>IF(C2="","",IFERROR(_xlfn.XLOOKUP(C2,Stammdaten!$A$8:$A$27,Stammdaten!$B$8:$B$27),"Nicht gefunden"))</f>
        <v/>
      </c>
      <c r="E2" s="18" t="inlineStr">
        <is>
          <t>Materialfehler</t>
        </is>
      </c>
      <c r="F2" s="19" t="n">
        <v>12</v>
      </c>
      <c r="G2" s="7">
        <f>IF(C2="","",IFERROR(_xlfn.XLOOKUP(C2,Stammdaten!$A$8:$A$27,Stammdaten!$C$8:$C$27),"Nicht gefunden"))</f>
        <v/>
      </c>
      <c r="H2" s="11">
        <f>IF(C2="","",IFERROR(_xlfn.XLOOKUP(C2,Stammdaten!$A$8:$A$27,Stammdaten!$D$8:$D$27),""))</f>
        <v/>
      </c>
      <c r="I2" s="20" t="n"/>
      <c r="J2" s="20" t="n">
        <v>15</v>
      </c>
      <c r="K2" s="11">
        <f>IF(OR(A2="",C2="",E2="",F2="",AND(I2="",H2="")),"",IFERROR(F2*IF(I2="",H2,I2)+IF(J2="",0,J2),""))</f>
        <v/>
      </c>
      <c r="L2" s="21" t="inlineStr">
        <is>
          <t>Fiktives Beispiel 01</t>
        </is>
      </c>
    </row>
    <row r="3">
      <c r="A3" s="15" t="n">
        <v>46049</v>
      </c>
      <c r="B3" s="22">
        <f>IF(A3="","",DATE(YEAR(A3),MONTH(A3),1))</f>
        <v/>
      </c>
      <c r="C3" s="17" t="inlineStr">
        <is>
          <t>PR-002</t>
        </is>
      </c>
      <c r="D3" s="12">
        <f>IF(C3="","",IFERROR(_xlfn.XLOOKUP(C3,Stammdaten!$A$8:$A$27,Stammdaten!$B$8:$B$27),"Nicht gefunden"))</f>
        <v/>
      </c>
      <c r="E3" s="18" t="inlineStr">
        <is>
          <t>Maßabweichung</t>
        </is>
      </c>
      <c r="F3" s="19" t="n">
        <v>5</v>
      </c>
      <c r="G3" s="12">
        <f>IF(C3="","",IFERROR(_xlfn.XLOOKUP(C3,Stammdaten!$A$8:$A$27,Stammdaten!$C$8:$C$27),"Nicht gefunden"))</f>
        <v/>
      </c>
      <c r="H3" s="10">
        <f>IF(C3="","",IFERROR(_xlfn.XLOOKUP(C3,Stammdaten!$A$8:$A$27,Stammdaten!$D$8:$D$27),""))</f>
        <v/>
      </c>
      <c r="I3" s="20" t="n">
        <v>19.5</v>
      </c>
      <c r="J3" s="20" t="n"/>
      <c r="K3" s="10">
        <f>IF(OR(A3="",C3="",E3="",F3="",AND(I3="",H3="")),"",IFERROR(F3*IF(I3="",H3,I3)+IF(J3="",0,J3),""))</f>
        <v/>
      </c>
      <c r="L3" s="21" t="inlineStr">
        <is>
          <t>Fiktives Beispiel 02</t>
        </is>
      </c>
    </row>
    <row r="4">
      <c r="A4" s="15" t="n">
        <v>46067</v>
      </c>
      <c r="B4" s="16">
        <f>IF(A4="","",DATE(YEAR(A4),MONTH(A4),1))</f>
        <v/>
      </c>
      <c r="C4" s="17" t="inlineStr">
        <is>
          <t>PR-003</t>
        </is>
      </c>
      <c r="D4" s="7">
        <f>IF(C4="","",IFERROR(_xlfn.XLOOKUP(C4,Stammdaten!$A$8:$A$27,Stammdaten!$B$8:$B$27),"Nicht gefunden"))</f>
        <v/>
      </c>
      <c r="E4" s="18" t="inlineStr">
        <is>
          <t>Oberflächenfehler</t>
        </is>
      </c>
      <c r="F4" s="19" t="n">
        <v>18</v>
      </c>
      <c r="G4" s="7">
        <f>IF(C4="","",IFERROR(_xlfn.XLOOKUP(C4,Stammdaten!$A$8:$A$27,Stammdaten!$C$8:$C$27),"Nicht gefunden"))</f>
        <v/>
      </c>
      <c r="H4" s="11">
        <f>IF(C4="","",IFERROR(_xlfn.XLOOKUP(C4,Stammdaten!$A$8:$A$27,Stammdaten!$D$8:$D$27),""))</f>
        <v/>
      </c>
      <c r="I4" s="20" t="n"/>
      <c r="J4" s="20" t="n">
        <v>8</v>
      </c>
      <c r="K4" s="11">
        <f>IF(OR(A4="",C4="",E4="",F4="",AND(I4="",H4="")),"",IFERROR(F4*IF(I4="",H4,I4)+IF(J4="",0,J4),""))</f>
        <v/>
      </c>
      <c r="L4" s="21" t="inlineStr">
        <is>
          <t>Fiktives Beispiel 03</t>
        </is>
      </c>
    </row>
    <row r="5">
      <c r="A5" s="15" t="n">
        <v>46090</v>
      </c>
      <c r="B5" s="22">
        <f>IF(A5="","",DATE(YEAR(A5),MONTH(A5),1))</f>
        <v/>
      </c>
      <c r="C5" s="17" t="inlineStr">
        <is>
          <t>PR-004</t>
        </is>
      </c>
      <c r="D5" s="12">
        <f>IF(C5="","",IFERROR(_xlfn.XLOOKUP(C5,Stammdaten!$A$8:$A$27,Stammdaten!$B$8:$B$27),"Nicht gefunden"))</f>
        <v/>
      </c>
      <c r="E5" s="18" t="inlineStr">
        <is>
          <t>Bearbeitungsfehler</t>
        </is>
      </c>
      <c r="F5" s="19" t="n">
        <v>7</v>
      </c>
      <c r="G5" s="12">
        <f>IF(C5="","",IFERROR(_xlfn.XLOOKUP(C5,Stammdaten!$A$8:$A$27,Stammdaten!$C$8:$C$27),"Nicht gefunden"))</f>
        <v/>
      </c>
      <c r="H5" s="10">
        <f>IF(C5="","",IFERROR(_xlfn.XLOOKUP(C5,Stammdaten!$A$8:$A$27,Stammdaten!$D$8:$D$27),""))</f>
        <v/>
      </c>
      <c r="I5" s="20" t="n"/>
      <c r="J5" s="20" t="n"/>
      <c r="K5" s="10">
        <f>IF(OR(A5="",C5="",E5="",F5="",AND(I5="",H5="")),"",IFERROR(F5*IF(I5="",H5,I5)+IF(J5="",0,J5),""))</f>
        <v/>
      </c>
      <c r="L5" s="21" t="inlineStr">
        <is>
          <t>Fiktives Beispiel 04</t>
        </is>
      </c>
    </row>
    <row r="6">
      <c r="A6" s="15" t="n">
        <v>46130</v>
      </c>
      <c r="B6" s="16">
        <f>IF(A6="","",DATE(YEAR(A6),MONTH(A6),1))</f>
        <v/>
      </c>
      <c r="C6" s="17" t="inlineStr">
        <is>
          <t>PR-001</t>
        </is>
      </c>
      <c r="D6" s="7">
        <f>IF(C6="","",IFERROR(_xlfn.XLOOKUP(C6,Stammdaten!$A$8:$A$27,Stammdaten!$B$8:$B$27),"Nicht gefunden"))</f>
        <v/>
      </c>
      <c r="E6" s="18" t="inlineStr">
        <is>
          <t>Beschädigung</t>
        </is>
      </c>
      <c r="F6" s="19" t="n">
        <v>3</v>
      </c>
      <c r="G6" s="7">
        <f>IF(C6="","",IFERROR(_xlfn.XLOOKUP(C6,Stammdaten!$A$8:$A$27,Stammdaten!$C$8:$C$27),"Nicht gefunden"))</f>
        <v/>
      </c>
      <c r="H6" s="11">
        <f>IF(C6="","",IFERROR(_xlfn.XLOOKUP(C6,Stammdaten!$A$8:$A$27,Stammdaten!$D$8:$D$27),""))</f>
        <v/>
      </c>
      <c r="I6" s="20" t="n"/>
      <c r="J6" s="20" t="n">
        <v>20</v>
      </c>
      <c r="K6" s="11">
        <f>IF(OR(A6="",C6="",E6="",F6="",AND(I6="",H6="")),"",IFERROR(F6*IF(I6="",H6,I6)+IF(J6="",0,J6),""))</f>
        <v/>
      </c>
      <c r="L6" s="21" t="inlineStr">
        <is>
          <t>Fiktives Beispiel 05</t>
        </is>
      </c>
    </row>
    <row r="7">
      <c r="A7" s="15" t="n">
        <v>46148</v>
      </c>
      <c r="B7" s="22">
        <f>IF(A7="","",DATE(YEAR(A7),MONTH(A7),1))</f>
        <v/>
      </c>
      <c r="C7" s="17" t="inlineStr">
        <is>
          <t>PR-002</t>
        </is>
      </c>
      <c r="D7" s="12">
        <f>IF(C7="","",IFERROR(_xlfn.XLOOKUP(C7,Stammdaten!$A$8:$A$27,Stammdaten!$B$8:$B$27),"Nicht gefunden"))</f>
        <v/>
      </c>
      <c r="E7" s="18" t="inlineStr">
        <is>
          <t>Materialfehler</t>
        </is>
      </c>
      <c r="F7" s="19" t="n">
        <v>9</v>
      </c>
      <c r="G7" s="12">
        <f>IF(C7="","",IFERROR(_xlfn.XLOOKUP(C7,Stammdaten!$A$8:$A$27,Stammdaten!$C$8:$C$27),"Nicht gefunden"))</f>
        <v/>
      </c>
      <c r="H7" s="10">
        <f>IF(C7="","",IFERROR(_xlfn.XLOOKUP(C7,Stammdaten!$A$8:$A$27,Stammdaten!$D$8:$D$27),""))</f>
        <v/>
      </c>
      <c r="I7" s="20" t="n"/>
      <c r="J7" s="20" t="n"/>
      <c r="K7" s="10">
        <f>IF(OR(A7="",C7="",E7="",F7="",AND(I7="",H7="")),"",IFERROR(F7*IF(I7="",H7,I7)+IF(J7="",0,J7),""))</f>
        <v/>
      </c>
      <c r="L7" s="21" t="inlineStr">
        <is>
          <t>Fiktives Beispiel 06</t>
        </is>
      </c>
    </row>
    <row r="8">
      <c r="A8" s="15" t="n">
        <v>46184</v>
      </c>
      <c r="B8" s="16">
        <f>IF(A8="","",DATE(YEAR(A8),MONTH(A8),1))</f>
        <v/>
      </c>
      <c r="C8" s="17" t="inlineStr">
        <is>
          <t>PR-003</t>
        </is>
      </c>
      <c r="D8" s="7">
        <f>IF(C8="","",IFERROR(_xlfn.XLOOKUP(C8,Stammdaten!$A$8:$A$27,Stammdaten!$B$8:$B$27),"Nicht gefunden"))</f>
        <v/>
      </c>
      <c r="E8" s="18" t="inlineStr">
        <is>
          <t>Maßabweichung</t>
        </is>
      </c>
      <c r="F8" s="19" t="n">
        <v>14</v>
      </c>
      <c r="G8" s="7">
        <f>IF(C8="","",IFERROR(_xlfn.XLOOKUP(C8,Stammdaten!$A$8:$A$27,Stammdaten!$C$8:$C$27),"Nicht gefunden"))</f>
        <v/>
      </c>
      <c r="H8" s="11">
        <f>IF(C8="","",IFERROR(_xlfn.XLOOKUP(C8,Stammdaten!$A$8:$A$27,Stammdaten!$D$8:$D$27),""))</f>
        <v/>
      </c>
      <c r="I8" s="20" t="n">
        <v>8.1</v>
      </c>
      <c r="J8" s="20" t="n"/>
      <c r="K8" s="11">
        <f>IF(OR(A8="",C8="",E8="",F8="",AND(I8="",H8="")),"",IFERROR(F8*IF(I8="",H8,I8)+IF(J8="",0,J8),""))</f>
        <v/>
      </c>
      <c r="L8" s="21" t="inlineStr">
        <is>
          <t>Fiktives Beispiel 07</t>
        </is>
      </c>
    </row>
    <row r="9">
      <c r="A9" s="15" t="n">
        <v>46205</v>
      </c>
      <c r="B9" s="22">
        <f>IF(A9="","",DATE(YEAR(A9),MONTH(A9),1))</f>
        <v/>
      </c>
      <c r="C9" s="17" t="inlineStr">
        <is>
          <t>PR-004</t>
        </is>
      </c>
      <c r="D9" s="12">
        <f>IF(C9="","",IFERROR(_xlfn.XLOOKUP(C9,Stammdaten!$A$8:$A$27,Stammdaten!$B$8:$B$27),"Nicht gefunden"))</f>
        <v/>
      </c>
      <c r="E9" s="18" t="inlineStr">
        <is>
          <t>Oberflächenfehler</t>
        </is>
      </c>
      <c r="F9" s="19" t="n">
        <v>6</v>
      </c>
      <c r="G9" s="12">
        <f>IF(C9="","",IFERROR(_xlfn.XLOOKUP(C9,Stammdaten!$A$8:$A$27,Stammdaten!$C$8:$C$27),"Nicht gefunden"))</f>
        <v/>
      </c>
      <c r="H9" s="10">
        <f>IF(C9="","",IFERROR(_xlfn.XLOOKUP(C9,Stammdaten!$A$8:$A$27,Stammdaten!$D$8:$D$27),""))</f>
        <v/>
      </c>
      <c r="I9" s="20" t="n"/>
      <c r="J9" s="20" t="n">
        <v>12</v>
      </c>
      <c r="K9" s="10">
        <f>IF(OR(A9="",C9="",E9="",F9="",AND(I9="",H9="")),"",IFERROR(F9*IF(I9="",H9,I9)+IF(J9="",0,J9),""))</f>
        <v/>
      </c>
      <c r="L9" s="21" t="inlineStr">
        <is>
          <t>Fiktives Beispiel 08</t>
        </is>
      </c>
    </row>
    <row r="10">
      <c r="A10" s="15" t="n">
        <v>46239</v>
      </c>
      <c r="B10" s="16">
        <f>IF(A10="","",DATE(YEAR(A10),MONTH(A10),1))</f>
        <v/>
      </c>
      <c r="C10" s="17" t="inlineStr">
        <is>
          <t>PR-001</t>
        </is>
      </c>
      <c r="D10" s="7">
        <f>IF(C10="","",IFERROR(_xlfn.XLOOKUP(C10,Stammdaten!$A$8:$A$27,Stammdaten!$B$8:$B$27),"Nicht gefunden"))</f>
        <v/>
      </c>
      <c r="E10" s="18" t="inlineStr">
        <is>
          <t>Bearbeitungsfehler</t>
        </is>
      </c>
      <c r="F10" s="19" t="n">
        <v>2</v>
      </c>
      <c r="G10" s="7">
        <f>IF(C10="","",IFERROR(_xlfn.XLOOKUP(C10,Stammdaten!$A$8:$A$27,Stammdaten!$C$8:$C$27),"Nicht gefunden"))</f>
        <v/>
      </c>
      <c r="H10" s="11">
        <f>IF(C10="","",IFERROR(_xlfn.XLOOKUP(C10,Stammdaten!$A$8:$A$27,Stammdaten!$D$8:$D$27),""))</f>
        <v/>
      </c>
      <c r="I10" s="20" t="n"/>
      <c r="J10" s="20" t="n"/>
      <c r="K10" s="11">
        <f>IF(OR(A10="",C10="",E10="",F10="",AND(I10="",H10="")),"",IFERROR(F10*IF(I10="",H10,I10)+IF(J10="",0,J10),""))</f>
        <v/>
      </c>
      <c r="L10" s="21" t="inlineStr">
        <is>
          <t>Fiktives Beispiel 09</t>
        </is>
      </c>
    </row>
    <row r="11">
      <c r="A11" s="15" t="n">
        <v>46255</v>
      </c>
      <c r="B11" s="22">
        <f>IF(A11="","",DATE(YEAR(A11),MONTH(A11),1))</f>
        <v/>
      </c>
      <c r="C11" s="17" t="inlineStr">
        <is>
          <t>PR-002</t>
        </is>
      </c>
      <c r="D11" s="12">
        <f>IF(C11="","",IFERROR(_xlfn.XLOOKUP(C11,Stammdaten!$A$8:$A$27,Stammdaten!$B$8:$B$27),"Nicht gefunden"))</f>
        <v/>
      </c>
      <c r="E11" s="18" t="inlineStr">
        <is>
          <t>Beschädigung</t>
        </is>
      </c>
      <c r="F11" s="19" t="n">
        <v>4</v>
      </c>
      <c r="G11" s="12">
        <f>IF(C11="","",IFERROR(_xlfn.XLOOKUP(C11,Stammdaten!$A$8:$A$27,Stammdaten!$C$8:$C$27),"Nicht gefunden"))</f>
        <v/>
      </c>
      <c r="H11" s="10">
        <f>IF(C11="","",IFERROR(_xlfn.XLOOKUP(C11,Stammdaten!$A$8:$A$27,Stammdaten!$D$8:$D$27),""))</f>
        <v/>
      </c>
      <c r="I11" s="20" t="n"/>
      <c r="J11" s="20" t="n">
        <v>5</v>
      </c>
      <c r="K11" s="10">
        <f>IF(OR(A11="",C11="",E11="",F11="",AND(I11="",H11="")),"",IFERROR(F11*IF(I11="",H11,I11)+IF(J11="",0,J11),""))</f>
        <v/>
      </c>
      <c r="L11" s="21" t="inlineStr">
        <is>
          <t>Fiktives Beispiel 10</t>
        </is>
      </c>
    </row>
    <row r="12">
      <c r="A12" s="15" t="n"/>
      <c r="B12" s="16">
        <f>IF(A12="","",DATE(YEAR(A12),MONTH(A12),1))</f>
        <v/>
      </c>
      <c r="C12" s="17" t="n"/>
      <c r="D12" s="7">
        <f>IF(C12="","",IFERROR(_xlfn.XLOOKUP(C12,Stammdaten!$A$8:$A$27,Stammdaten!$B$8:$B$27),"Nicht gefunden"))</f>
        <v/>
      </c>
      <c r="E12" s="18" t="n"/>
      <c r="F12" s="19" t="n"/>
      <c r="G12" s="7">
        <f>IF(C12="","",IFERROR(_xlfn.XLOOKUP(C12,Stammdaten!$A$8:$A$27,Stammdaten!$C$8:$C$27),"Nicht gefunden"))</f>
        <v/>
      </c>
      <c r="H12" s="11">
        <f>IF(C12="","",IFERROR(_xlfn.XLOOKUP(C12,Stammdaten!$A$8:$A$27,Stammdaten!$D$8:$D$27),""))</f>
        <v/>
      </c>
      <c r="I12" s="20" t="n"/>
      <c r="J12" s="20" t="n"/>
      <c r="K12" s="11">
        <f>IF(OR(A12="",C12="",E12="",F12="",AND(I12="",H12="")),"",IFERROR(F12*IF(I12="",H12,I12)+IF(J12="",0,J12),""))</f>
        <v/>
      </c>
      <c r="L12" s="21" t="n"/>
    </row>
    <row r="13">
      <c r="A13" s="15" t="n"/>
      <c r="B13" s="22">
        <f>IF(A13="","",DATE(YEAR(A13),MONTH(A13),1))</f>
        <v/>
      </c>
      <c r="C13" s="17" t="n"/>
      <c r="D13" s="12">
        <f>IF(C13="","",IFERROR(_xlfn.XLOOKUP(C13,Stammdaten!$A$8:$A$27,Stammdaten!$B$8:$B$27),"Nicht gefunden"))</f>
        <v/>
      </c>
      <c r="E13" s="18" t="n"/>
      <c r="F13" s="19" t="n"/>
      <c r="G13" s="12">
        <f>IF(C13="","",IFERROR(_xlfn.XLOOKUP(C13,Stammdaten!$A$8:$A$27,Stammdaten!$C$8:$C$27),"Nicht gefunden"))</f>
        <v/>
      </c>
      <c r="H13" s="10">
        <f>IF(C13="","",IFERROR(_xlfn.XLOOKUP(C13,Stammdaten!$A$8:$A$27,Stammdaten!$D$8:$D$27),""))</f>
        <v/>
      </c>
      <c r="I13" s="20" t="n"/>
      <c r="J13" s="20" t="n"/>
      <c r="K13" s="10">
        <f>IF(OR(A13="",C13="",E13="",F13="",AND(I13="",H13="")),"",IFERROR(F13*IF(I13="",H13,I13)+IF(J13="",0,J13),""))</f>
        <v/>
      </c>
      <c r="L13" s="21" t="n"/>
    </row>
    <row r="14">
      <c r="A14" s="15" t="n"/>
      <c r="B14" s="16">
        <f>IF(A14="","",DATE(YEAR(A14),MONTH(A14),1))</f>
        <v/>
      </c>
      <c r="C14" s="17" t="n"/>
      <c r="D14" s="7">
        <f>IF(C14="","",IFERROR(_xlfn.XLOOKUP(C14,Stammdaten!$A$8:$A$27,Stammdaten!$B$8:$B$27),"Nicht gefunden"))</f>
        <v/>
      </c>
      <c r="E14" s="18" t="n"/>
      <c r="F14" s="19" t="n"/>
      <c r="G14" s="7">
        <f>IF(C14="","",IFERROR(_xlfn.XLOOKUP(C14,Stammdaten!$A$8:$A$27,Stammdaten!$C$8:$C$27),"Nicht gefunden"))</f>
        <v/>
      </c>
      <c r="H14" s="11">
        <f>IF(C14="","",IFERROR(_xlfn.XLOOKUP(C14,Stammdaten!$A$8:$A$27,Stammdaten!$D$8:$D$27),""))</f>
        <v/>
      </c>
      <c r="I14" s="20" t="n"/>
      <c r="J14" s="20" t="n"/>
      <c r="K14" s="11">
        <f>IF(OR(A14="",C14="",E14="",F14="",AND(I14="",H14="")),"",IFERROR(F14*IF(I14="",H14,I14)+IF(J14="",0,J14),""))</f>
        <v/>
      </c>
      <c r="L14" s="21" t="n"/>
    </row>
    <row r="15">
      <c r="A15" s="15" t="n"/>
      <c r="B15" s="22">
        <f>IF(A15="","",DATE(YEAR(A15),MONTH(A15),1))</f>
        <v/>
      </c>
      <c r="C15" s="17" t="n"/>
      <c r="D15" s="12">
        <f>IF(C15="","",IFERROR(_xlfn.XLOOKUP(C15,Stammdaten!$A$8:$A$27,Stammdaten!$B$8:$B$27),"Nicht gefunden"))</f>
        <v/>
      </c>
      <c r="E15" s="18" t="n"/>
      <c r="F15" s="19" t="n"/>
      <c r="G15" s="12">
        <f>IF(C15="","",IFERROR(_xlfn.XLOOKUP(C15,Stammdaten!$A$8:$A$27,Stammdaten!$C$8:$C$27),"Nicht gefunden"))</f>
        <v/>
      </c>
      <c r="H15" s="10">
        <f>IF(C15="","",IFERROR(_xlfn.XLOOKUP(C15,Stammdaten!$A$8:$A$27,Stammdaten!$D$8:$D$27),""))</f>
        <v/>
      </c>
      <c r="I15" s="20" t="n"/>
      <c r="J15" s="20" t="n"/>
      <c r="K15" s="10">
        <f>IF(OR(A15="",C15="",E15="",F15="",AND(I15="",H15="")),"",IFERROR(F15*IF(I15="",H15,I15)+IF(J15="",0,J15),""))</f>
        <v/>
      </c>
      <c r="L15" s="21" t="n"/>
    </row>
    <row r="16">
      <c r="A16" s="15" t="n"/>
      <c r="B16" s="16">
        <f>IF(A16="","",DATE(YEAR(A16),MONTH(A16),1))</f>
        <v/>
      </c>
      <c r="C16" s="17" t="n"/>
      <c r="D16" s="7">
        <f>IF(C16="","",IFERROR(_xlfn.XLOOKUP(C16,Stammdaten!$A$8:$A$27,Stammdaten!$B$8:$B$27),"Nicht gefunden"))</f>
        <v/>
      </c>
      <c r="E16" s="18" t="n"/>
      <c r="F16" s="19" t="n"/>
      <c r="G16" s="7">
        <f>IF(C16="","",IFERROR(_xlfn.XLOOKUP(C16,Stammdaten!$A$8:$A$27,Stammdaten!$C$8:$C$27),"Nicht gefunden"))</f>
        <v/>
      </c>
      <c r="H16" s="11">
        <f>IF(C16="","",IFERROR(_xlfn.XLOOKUP(C16,Stammdaten!$A$8:$A$27,Stammdaten!$D$8:$D$27),""))</f>
        <v/>
      </c>
      <c r="I16" s="20" t="n"/>
      <c r="J16" s="20" t="n"/>
      <c r="K16" s="11">
        <f>IF(OR(A16="",C16="",E16="",F16="",AND(I16="",H16="")),"",IFERROR(F16*IF(I16="",H16,I16)+IF(J16="",0,J16),""))</f>
        <v/>
      </c>
      <c r="L16" s="21" t="n"/>
    </row>
    <row r="17">
      <c r="A17" s="15" t="n"/>
      <c r="B17" s="22">
        <f>IF(A17="","",DATE(YEAR(A17),MONTH(A17),1))</f>
        <v/>
      </c>
      <c r="C17" s="17" t="n"/>
      <c r="D17" s="12">
        <f>IF(C17="","",IFERROR(_xlfn.XLOOKUP(C17,Stammdaten!$A$8:$A$27,Stammdaten!$B$8:$B$27),"Nicht gefunden"))</f>
        <v/>
      </c>
      <c r="E17" s="18" t="n"/>
      <c r="F17" s="19" t="n"/>
      <c r="G17" s="12">
        <f>IF(C17="","",IFERROR(_xlfn.XLOOKUP(C17,Stammdaten!$A$8:$A$27,Stammdaten!$C$8:$C$27),"Nicht gefunden"))</f>
        <v/>
      </c>
      <c r="H17" s="10">
        <f>IF(C17="","",IFERROR(_xlfn.XLOOKUP(C17,Stammdaten!$A$8:$A$27,Stammdaten!$D$8:$D$27),""))</f>
        <v/>
      </c>
      <c r="I17" s="20" t="n"/>
      <c r="J17" s="20" t="n"/>
      <c r="K17" s="10">
        <f>IF(OR(A17="",C17="",E17="",F17="",AND(I17="",H17="")),"",IFERROR(F17*IF(I17="",H17,I17)+IF(J17="",0,J17),""))</f>
        <v/>
      </c>
      <c r="L17" s="21" t="n"/>
    </row>
    <row r="18">
      <c r="A18" s="15" t="n"/>
      <c r="B18" s="16">
        <f>IF(A18="","",DATE(YEAR(A18),MONTH(A18),1))</f>
        <v/>
      </c>
      <c r="C18" s="17" t="n"/>
      <c r="D18" s="7">
        <f>IF(C18="","",IFERROR(_xlfn.XLOOKUP(C18,Stammdaten!$A$8:$A$27,Stammdaten!$B$8:$B$27),"Nicht gefunden"))</f>
        <v/>
      </c>
      <c r="E18" s="18" t="n"/>
      <c r="F18" s="19" t="n"/>
      <c r="G18" s="7">
        <f>IF(C18="","",IFERROR(_xlfn.XLOOKUP(C18,Stammdaten!$A$8:$A$27,Stammdaten!$C$8:$C$27),"Nicht gefunden"))</f>
        <v/>
      </c>
      <c r="H18" s="11">
        <f>IF(C18="","",IFERROR(_xlfn.XLOOKUP(C18,Stammdaten!$A$8:$A$27,Stammdaten!$D$8:$D$27),""))</f>
        <v/>
      </c>
      <c r="I18" s="20" t="n"/>
      <c r="J18" s="20" t="n"/>
      <c r="K18" s="11">
        <f>IF(OR(A18="",C18="",E18="",F18="",AND(I18="",H18="")),"",IFERROR(F18*IF(I18="",H18,I18)+IF(J18="",0,J18),""))</f>
        <v/>
      </c>
      <c r="L18" s="21" t="n"/>
    </row>
    <row r="19">
      <c r="A19" s="15" t="n"/>
      <c r="B19" s="22">
        <f>IF(A19="","",DATE(YEAR(A19),MONTH(A19),1))</f>
        <v/>
      </c>
      <c r="C19" s="17" t="n"/>
      <c r="D19" s="12">
        <f>IF(C19="","",IFERROR(_xlfn.XLOOKUP(C19,Stammdaten!$A$8:$A$27,Stammdaten!$B$8:$B$27),"Nicht gefunden"))</f>
        <v/>
      </c>
      <c r="E19" s="18" t="n"/>
      <c r="F19" s="19" t="n"/>
      <c r="G19" s="12">
        <f>IF(C19="","",IFERROR(_xlfn.XLOOKUP(C19,Stammdaten!$A$8:$A$27,Stammdaten!$C$8:$C$27),"Nicht gefunden"))</f>
        <v/>
      </c>
      <c r="H19" s="10">
        <f>IF(C19="","",IFERROR(_xlfn.XLOOKUP(C19,Stammdaten!$A$8:$A$27,Stammdaten!$D$8:$D$27),""))</f>
        <v/>
      </c>
      <c r="I19" s="20" t="n"/>
      <c r="J19" s="20" t="n"/>
      <c r="K19" s="10">
        <f>IF(OR(A19="",C19="",E19="",F19="",AND(I19="",H19="")),"",IFERROR(F19*IF(I19="",H19,I19)+IF(J19="",0,J19),""))</f>
        <v/>
      </c>
      <c r="L19" s="21" t="n"/>
    </row>
    <row r="20">
      <c r="A20" s="15" t="n"/>
      <c r="B20" s="16">
        <f>IF(A20="","",DATE(YEAR(A20),MONTH(A20),1))</f>
        <v/>
      </c>
      <c r="C20" s="17" t="n"/>
      <c r="D20" s="7">
        <f>IF(C20="","",IFERROR(_xlfn.XLOOKUP(C20,Stammdaten!$A$8:$A$27,Stammdaten!$B$8:$B$27),"Nicht gefunden"))</f>
        <v/>
      </c>
      <c r="E20" s="18" t="n"/>
      <c r="F20" s="19" t="n"/>
      <c r="G20" s="7">
        <f>IF(C20="","",IFERROR(_xlfn.XLOOKUP(C20,Stammdaten!$A$8:$A$27,Stammdaten!$C$8:$C$27),"Nicht gefunden"))</f>
        <v/>
      </c>
      <c r="H20" s="11">
        <f>IF(C20="","",IFERROR(_xlfn.XLOOKUP(C20,Stammdaten!$A$8:$A$27,Stammdaten!$D$8:$D$27),""))</f>
        <v/>
      </c>
      <c r="I20" s="20" t="n"/>
      <c r="J20" s="20" t="n"/>
      <c r="K20" s="11">
        <f>IF(OR(A20="",C20="",E20="",F20="",AND(I20="",H20="")),"",IFERROR(F20*IF(I20="",H20,I20)+IF(J20="",0,J20),""))</f>
        <v/>
      </c>
      <c r="L20" s="21" t="n"/>
    </row>
    <row r="21">
      <c r="A21" s="15" t="n"/>
      <c r="B21" s="22">
        <f>IF(A21="","",DATE(YEAR(A21),MONTH(A21),1))</f>
        <v/>
      </c>
      <c r="C21" s="17" t="n"/>
      <c r="D21" s="12">
        <f>IF(C21="","",IFERROR(_xlfn.XLOOKUP(C21,Stammdaten!$A$8:$A$27,Stammdaten!$B$8:$B$27),"Nicht gefunden"))</f>
        <v/>
      </c>
      <c r="E21" s="18" t="n"/>
      <c r="F21" s="19" t="n"/>
      <c r="G21" s="12">
        <f>IF(C21="","",IFERROR(_xlfn.XLOOKUP(C21,Stammdaten!$A$8:$A$27,Stammdaten!$C$8:$C$27),"Nicht gefunden"))</f>
        <v/>
      </c>
      <c r="H21" s="10">
        <f>IF(C21="","",IFERROR(_xlfn.XLOOKUP(C21,Stammdaten!$A$8:$A$27,Stammdaten!$D$8:$D$27),""))</f>
        <v/>
      </c>
      <c r="I21" s="20" t="n"/>
      <c r="J21" s="20" t="n"/>
      <c r="K21" s="10">
        <f>IF(OR(A21="",C21="",E21="",F21="",AND(I21="",H21="")),"",IFERROR(F21*IF(I21="",H21,I21)+IF(J21="",0,J21),""))</f>
        <v/>
      </c>
      <c r="L21" s="21" t="n"/>
    </row>
    <row r="22">
      <c r="A22" s="15" t="n"/>
      <c r="B22" s="16">
        <f>IF(A22="","",DATE(YEAR(A22),MONTH(A22),1))</f>
        <v/>
      </c>
      <c r="C22" s="17" t="n"/>
      <c r="D22" s="7">
        <f>IF(C22="","",IFERROR(_xlfn.XLOOKUP(C22,Stammdaten!$A$8:$A$27,Stammdaten!$B$8:$B$27),"Nicht gefunden"))</f>
        <v/>
      </c>
      <c r="E22" s="18" t="n"/>
      <c r="F22" s="19" t="n"/>
      <c r="G22" s="7">
        <f>IF(C22="","",IFERROR(_xlfn.XLOOKUP(C22,Stammdaten!$A$8:$A$27,Stammdaten!$C$8:$C$27),"Nicht gefunden"))</f>
        <v/>
      </c>
      <c r="H22" s="11">
        <f>IF(C22="","",IFERROR(_xlfn.XLOOKUP(C22,Stammdaten!$A$8:$A$27,Stammdaten!$D$8:$D$27),""))</f>
        <v/>
      </c>
      <c r="I22" s="20" t="n"/>
      <c r="J22" s="20" t="n"/>
      <c r="K22" s="11">
        <f>IF(OR(A22="",C22="",E22="",F22="",AND(I22="",H22="")),"",IFERROR(F22*IF(I22="",H22,I22)+IF(J22="",0,J22),""))</f>
        <v/>
      </c>
      <c r="L22" s="21" t="n"/>
    </row>
    <row r="23">
      <c r="A23" s="15" t="n"/>
      <c r="B23" s="22">
        <f>IF(A23="","",DATE(YEAR(A23),MONTH(A23),1))</f>
        <v/>
      </c>
      <c r="C23" s="17" t="n"/>
      <c r="D23" s="12">
        <f>IF(C23="","",IFERROR(_xlfn.XLOOKUP(C23,Stammdaten!$A$8:$A$27,Stammdaten!$B$8:$B$27),"Nicht gefunden"))</f>
        <v/>
      </c>
      <c r="E23" s="18" t="n"/>
      <c r="F23" s="19" t="n"/>
      <c r="G23" s="12">
        <f>IF(C23="","",IFERROR(_xlfn.XLOOKUP(C23,Stammdaten!$A$8:$A$27,Stammdaten!$C$8:$C$27),"Nicht gefunden"))</f>
        <v/>
      </c>
      <c r="H23" s="10">
        <f>IF(C23="","",IFERROR(_xlfn.XLOOKUP(C23,Stammdaten!$A$8:$A$27,Stammdaten!$D$8:$D$27),""))</f>
        <v/>
      </c>
      <c r="I23" s="20" t="n"/>
      <c r="J23" s="20" t="n"/>
      <c r="K23" s="10">
        <f>IF(OR(A23="",C23="",E23="",F23="",AND(I23="",H23="")),"",IFERROR(F23*IF(I23="",H23,I23)+IF(J23="",0,J23),""))</f>
        <v/>
      </c>
      <c r="L23" s="21" t="n"/>
    </row>
    <row r="24">
      <c r="A24" s="15" t="n"/>
      <c r="B24" s="16">
        <f>IF(A24="","",DATE(YEAR(A24),MONTH(A24),1))</f>
        <v/>
      </c>
      <c r="C24" s="17" t="n"/>
      <c r="D24" s="7">
        <f>IF(C24="","",IFERROR(_xlfn.XLOOKUP(C24,Stammdaten!$A$8:$A$27,Stammdaten!$B$8:$B$27),"Nicht gefunden"))</f>
        <v/>
      </c>
      <c r="E24" s="18" t="n"/>
      <c r="F24" s="19" t="n"/>
      <c r="G24" s="7">
        <f>IF(C24="","",IFERROR(_xlfn.XLOOKUP(C24,Stammdaten!$A$8:$A$27,Stammdaten!$C$8:$C$27),"Nicht gefunden"))</f>
        <v/>
      </c>
      <c r="H24" s="11">
        <f>IF(C24="","",IFERROR(_xlfn.XLOOKUP(C24,Stammdaten!$A$8:$A$27,Stammdaten!$D$8:$D$27),""))</f>
        <v/>
      </c>
      <c r="I24" s="20" t="n"/>
      <c r="J24" s="20" t="n"/>
      <c r="K24" s="11">
        <f>IF(OR(A24="",C24="",E24="",F24="",AND(I24="",H24="")),"",IFERROR(F24*IF(I24="",H24,I24)+IF(J24="",0,J24),""))</f>
        <v/>
      </c>
      <c r="L24" s="21" t="n"/>
    </row>
    <row r="25">
      <c r="A25" s="15" t="n"/>
      <c r="B25" s="22">
        <f>IF(A25="","",DATE(YEAR(A25),MONTH(A25),1))</f>
        <v/>
      </c>
      <c r="C25" s="17" t="n"/>
      <c r="D25" s="12">
        <f>IF(C25="","",IFERROR(_xlfn.XLOOKUP(C25,Stammdaten!$A$8:$A$27,Stammdaten!$B$8:$B$27),"Nicht gefunden"))</f>
        <v/>
      </c>
      <c r="E25" s="18" t="n"/>
      <c r="F25" s="19" t="n"/>
      <c r="G25" s="12">
        <f>IF(C25="","",IFERROR(_xlfn.XLOOKUP(C25,Stammdaten!$A$8:$A$27,Stammdaten!$C$8:$C$27),"Nicht gefunden"))</f>
        <v/>
      </c>
      <c r="H25" s="10">
        <f>IF(C25="","",IFERROR(_xlfn.XLOOKUP(C25,Stammdaten!$A$8:$A$27,Stammdaten!$D$8:$D$27),""))</f>
        <v/>
      </c>
      <c r="I25" s="20" t="n"/>
      <c r="J25" s="20" t="n"/>
      <c r="K25" s="10">
        <f>IF(OR(A25="",C25="",E25="",F25="",AND(I25="",H25="")),"",IFERROR(F25*IF(I25="",H25,I25)+IF(J25="",0,J25),""))</f>
        <v/>
      </c>
      <c r="L25" s="21" t="n"/>
    </row>
    <row r="26">
      <c r="A26" s="15" t="n"/>
      <c r="B26" s="16">
        <f>IF(A26="","",DATE(YEAR(A26),MONTH(A26),1))</f>
        <v/>
      </c>
      <c r="C26" s="17" t="n"/>
      <c r="D26" s="7">
        <f>IF(C26="","",IFERROR(_xlfn.XLOOKUP(C26,Stammdaten!$A$8:$A$27,Stammdaten!$B$8:$B$27),"Nicht gefunden"))</f>
        <v/>
      </c>
      <c r="E26" s="18" t="n"/>
      <c r="F26" s="19" t="n"/>
      <c r="G26" s="7">
        <f>IF(C26="","",IFERROR(_xlfn.XLOOKUP(C26,Stammdaten!$A$8:$A$27,Stammdaten!$C$8:$C$27),"Nicht gefunden"))</f>
        <v/>
      </c>
      <c r="H26" s="11">
        <f>IF(C26="","",IFERROR(_xlfn.XLOOKUP(C26,Stammdaten!$A$8:$A$27,Stammdaten!$D$8:$D$27),""))</f>
        <v/>
      </c>
      <c r="I26" s="20" t="n"/>
      <c r="J26" s="20" t="n"/>
      <c r="K26" s="11">
        <f>IF(OR(A26="",C26="",E26="",F26="",AND(I26="",H26="")),"",IFERROR(F26*IF(I26="",H26,I26)+IF(J26="",0,J26),""))</f>
        <v/>
      </c>
      <c r="L26" s="21" t="n"/>
    </row>
    <row r="27">
      <c r="A27" s="15" t="n"/>
      <c r="B27" s="22">
        <f>IF(A27="","",DATE(YEAR(A27),MONTH(A27),1))</f>
        <v/>
      </c>
      <c r="C27" s="17" t="n"/>
      <c r="D27" s="12">
        <f>IF(C27="","",IFERROR(_xlfn.XLOOKUP(C27,Stammdaten!$A$8:$A$27,Stammdaten!$B$8:$B$27),"Nicht gefunden"))</f>
        <v/>
      </c>
      <c r="E27" s="18" t="n"/>
      <c r="F27" s="19" t="n"/>
      <c r="G27" s="12">
        <f>IF(C27="","",IFERROR(_xlfn.XLOOKUP(C27,Stammdaten!$A$8:$A$27,Stammdaten!$C$8:$C$27),"Nicht gefunden"))</f>
        <v/>
      </c>
      <c r="H27" s="10">
        <f>IF(C27="","",IFERROR(_xlfn.XLOOKUP(C27,Stammdaten!$A$8:$A$27,Stammdaten!$D$8:$D$27),""))</f>
        <v/>
      </c>
      <c r="I27" s="20" t="n"/>
      <c r="J27" s="20" t="n"/>
      <c r="K27" s="10">
        <f>IF(OR(A27="",C27="",E27="",F27="",AND(I27="",H27="")),"",IFERROR(F27*IF(I27="",H27,I27)+IF(J27="",0,J27),""))</f>
        <v/>
      </c>
      <c r="L27" s="21" t="n"/>
    </row>
    <row r="28">
      <c r="A28" s="15" t="n"/>
      <c r="B28" s="16">
        <f>IF(A28="","",DATE(YEAR(A28),MONTH(A28),1))</f>
        <v/>
      </c>
      <c r="C28" s="17" t="n"/>
      <c r="D28" s="7">
        <f>IF(C28="","",IFERROR(_xlfn.XLOOKUP(C28,Stammdaten!$A$8:$A$27,Stammdaten!$B$8:$B$27),"Nicht gefunden"))</f>
        <v/>
      </c>
      <c r="E28" s="18" t="n"/>
      <c r="F28" s="19" t="n"/>
      <c r="G28" s="7">
        <f>IF(C28="","",IFERROR(_xlfn.XLOOKUP(C28,Stammdaten!$A$8:$A$27,Stammdaten!$C$8:$C$27),"Nicht gefunden"))</f>
        <v/>
      </c>
      <c r="H28" s="11">
        <f>IF(C28="","",IFERROR(_xlfn.XLOOKUP(C28,Stammdaten!$A$8:$A$27,Stammdaten!$D$8:$D$27),""))</f>
        <v/>
      </c>
      <c r="I28" s="20" t="n"/>
      <c r="J28" s="20" t="n"/>
      <c r="K28" s="11">
        <f>IF(OR(A28="",C28="",E28="",F28="",AND(I28="",H28="")),"",IFERROR(F28*IF(I28="",H28,I28)+IF(J28="",0,J28),""))</f>
        <v/>
      </c>
      <c r="L28" s="21" t="n"/>
    </row>
    <row r="29">
      <c r="A29" s="15" t="n"/>
      <c r="B29" s="22">
        <f>IF(A29="","",DATE(YEAR(A29),MONTH(A29),1))</f>
        <v/>
      </c>
      <c r="C29" s="17" t="n"/>
      <c r="D29" s="12">
        <f>IF(C29="","",IFERROR(_xlfn.XLOOKUP(C29,Stammdaten!$A$8:$A$27,Stammdaten!$B$8:$B$27),"Nicht gefunden"))</f>
        <v/>
      </c>
      <c r="E29" s="18" t="n"/>
      <c r="F29" s="19" t="n"/>
      <c r="G29" s="12">
        <f>IF(C29="","",IFERROR(_xlfn.XLOOKUP(C29,Stammdaten!$A$8:$A$27,Stammdaten!$C$8:$C$27),"Nicht gefunden"))</f>
        <v/>
      </c>
      <c r="H29" s="10">
        <f>IF(C29="","",IFERROR(_xlfn.XLOOKUP(C29,Stammdaten!$A$8:$A$27,Stammdaten!$D$8:$D$27),""))</f>
        <v/>
      </c>
      <c r="I29" s="20" t="n"/>
      <c r="J29" s="20" t="n"/>
      <c r="K29" s="10">
        <f>IF(OR(A29="",C29="",E29="",F29="",AND(I29="",H29="")),"",IFERROR(F29*IF(I29="",H29,I29)+IF(J29="",0,J29),""))</f>
        <v/>
      </c>
      <c r="L29" s="21" t="n"/>
    </row>
    <row r="30">
      <c r="A30" s="15" t="n"/>
      <c r="B30" s="16">
        <f>IF(A30="","",DATE(YEAR(A30),MONTH(A30),1))</f>
        <v/>
      </c>
      <c r="C30" s="17" t="n"/>
      <c r="D30" s="7">
        <f>IF(C30="","",IFERROR(_xlfn.XLOOKUP(C30,Stammdaten!$A$8:$A$27,Stammdaten!$B$8:$B$27),"Nicht gefunden"))</f>
        <v/>
      </c>
      <c r="E30" s="18" t="n"/>
      <c r="F30" s="19" t="n"/>
      <c r="G30" s="7">
        <f>IF(C30="","",IFERROR(_xlfn.XLOOKUP(C30,Stammdaten!$A$8:$A$27,Stammdaten!$C$8:$C$27),"Nicht gefunden"))</f>
        <v/>
      </c>
      <c r="H30" s="11">
        <f>IF(C30="","",IFERROR(_xlfn.XLOOKUP(C30,Stammdaten!$A$8:$A$27,Stammdaten!$D$8:$D$27),""))</f>
        <v/>
      </c>
      <c r="I30" s="20" t="n"/>
      <c r="J30" s="20" t="n"/>
      <c r="K30" s="11">
        <f>IF(OR(A30="",C30="",E30="",F30="",AND(I30="",H30="")),"",IFERROR(F30*IF(I30="",H30,I30)+IF(J30="",0,J30),""))</f>
        <v/>
      </c>
      <c r="L30" s="21" t="n"/>
    </row>
    <row r="31">
      <c r="A31" s="15" t="n"/>
      <c r="B31" s="22">
        <f>IF(A31="","",DATE(YEAR(A31),MONTH(A31),1))</f>
        <v/>
      </c>
      <c r="C31" s="17" t="n"/>
      <c r="D31" s="12">
        <f>IF(C31="","",IFERROR(_xlfn.XLOOKUP(C31,Stammdaten!$A$8:$A$27,Stammdaten!$B$8:$B$27),"Nicht gefunden"))</f>
        <v/>
      </c>
      <c r="E31" s="18" t="n"/>
      <c r="F31" s="19" t="n"/>
      <c r="G31" s="12">
        <f>IF(C31="","",IFERROR(_xlfn.XLOOKUP(C31,Stammdaten!$A$8:$A$27,Stammdaten!$C$8:$C$27),"Nicht gefunden"))</f>
        <v/>
      </c>
      <c r="H31" s="10">
        <f>IF(C31="","",IFERROR(_xlfn.XLOOKUP(C31,Stammdaten!$A$8:$A$27,Stammdaten!$D$8:$D$27),""))</f>
        <v/>
      </c>
      <c r="I31" s="20" t="n"/>
      <c r="J31" s="20" t="n"/>
      <c r="K31" s="10">
        <f>IF(OR(A31="",C31="",E31="",F31="",AND(I31="",H31="")),"",IFERROR(F31*IF(I31="",H31,I31)+IF(J31="",0,J31),""))</f>
        <v/>
      </c>
      <c r="L31" s="21" t="n"/>
    </row>
    <row r="32">
      <c r="A32" s="15" t="n"/>
      <c r="B32" s="16">
        <f>IF(A32="","",DATE(YEAR(A32),MONTH(A32),1))</f>
        <v/>
      </c>
      <c r="C32" s="17" t="n"/>
      <c r="D32" s="7">
        <f>IF(C32="","",IFERROR(_xlfn.XLOOKUP(C32,Stammdaten!$A$8:$A$27,Stammdaten!$B$8:$B$27),"Nicht gefunden"))</f>
        <v/>
      </c>
      <c r="E32" s="18" t="n"/>
      <c r="F32" s="19" t="n"/>
      <c r="G32" s="7">
        <f>IF(C32="","",IFERROR(_xlfn.XLOOKUP(C32,Stammdaten!$A$8:$A$27,Stammdaten!$C$8:$C$27),"Nicht gefunden"))</f>
        <v/>
      </c>
      <c r="H32" s="11">
        <f>IF(C32="","",IFERROR(_xlfn.XLOOKUP(C32,Stammdaten!$A$8:$A$27,Stammdaten!$D$8:$D$27),""))</f>
        <v/>
      </c>
      <c r="I32" s="20" t="n"/>
      <c r="J32" s="20" t="n"/>
      <c r="K32" s="11">
        <f>IF(OR(A32="",C32="",E32="",F32="",AND(I32="",H32="")),"",IFERROR(F32*IF(I32="",H32,I32)+IF(J32="",0,J32),""))</f>
        <v/>
      </c>
      <c r="L32" s="21" t="n"/>
    </row>
    <row r="33">
      <c r="A33" s="15" t="n"/>
      <c r="B33" s="22">
        <f>IF(A33="","",DATE(YEAR(A33),MONTH(A33),1))</f>
        <v/>
      </c>
      <c r="C33" s="17" t="n"/>
      <c r="D33" s="12">
        <f>IF(C33="","",IFERROR(_xlfn.XLOOKUP(C33,Stammdaten!$A$8:$A$27,Stammdaten!$B$8:$B$27),"Nicht gefunden"))</f>
        <v/>
      </c>
      <c r="E33" s="18" t="n"/>
      <c r="F33" s="19" t="n"/>
      <c r="G33" s="12">
        <f>IF(C33="","",IFERROR(_xlfn.XLOOKUP(C33,Stammdaten!$A$8:$A$27,Stammdaten!$C$8:$C$27),"Nicht gefunden"))</f>
        <v/>
      </c>
      <c r="H33" s="10">
        <f>IF(C33="","",IFERROR(_xlfn.XLOOKUP(C33,Stammdaten!$A$8:$A$27,Stammdaten!$D$8:$D$27),""))</f>
        <v/>
      </c>
      <c r="I33" s="20" t="n"/>
      <c r="J33" s="20" t="n"/>
      <c r="K33" s="10">
        <f>IF(OR(A33="",C33="",E33="",F33="",AND(I33="",H33="")),"",IFERROR(F33*IF(I33="",H33,I33)+IF(J33="",0,J33),""))</f>
        <v/>
      </c>
      <c r="L33" s="21" t="n"/>
    </row>
    <row r="34">
      <c r="A34" s="15" t="n"/>
      <c r="B34" s="16">
        <f>IF(A34="","",DATE(YEAR(A34),MONTH(A34),1))</f>
        <v/>
      </c>
      <c r="C34" s="17" t="n"/>
      <c r="D34" s="7">
        <f>IF(C34="","",IFERROR(_xlfn.XLOOKUP(C34,Stammdaten!$A$8:$A$27,Stammdaten!$B$8:$B$27),"Nicht gefunden"))</f>
        <v/>
      </c>
      <c r="E34" s="18" t="n"/>
      <c r="F34" s="19" t="n"/>
      <c r="G34" s="7">
        <f>IF(C34="","",IFERROR(_xlfn.XLOOKUP(C34,Stammdaten!$A$8:$A$27,Stammdaten!$C$8:$C$27),"Nicht gefunden"))</f>
        <v/>
      </c>
      <c r="H34" s="11">
        <f>IF(C34="","",IFERROR(_xlfn.XLOOKUP(C34,Stammdaten!$A$8:$A$27,Stammdaten!$D$8:$D$27),""))</f>
        <v/>
      </c>
      <c r="I34" s="20" t="n"/>
      <c r="J34" s="20" t="n"/>
      <c r="K34" s="11">
        <f>IF(OR(A34="",C34="",E34="",F34="",AND(I34="",H34="")),"",IFERROR(F34*IF(I34="",H34,I34)+IF(J34="",0,J34),""))</f>
        <v/>
      </c>
      <c r="L34" s="21" t="n"/>
    </row>
    <row r="35">
      <c r="A35" s="15" t="n"/>
      <c r="B35" s="22">
        <f>IF(A35="","",DATE(YEAR(A35),MONTH(A35),1))</f>
        <v/>
      </c>
      <c r="C35" s="17" t="n"/>
      <c r="D35" s="12">
        <f>IF(C35="","",IFERROR(_xlfn.XLOOKUP(C35,Stammdaten!$A$8:$A$27,Stammdaten!$B$8:$B$27),"Nicht gefunden"))</f>
        <v/>
      </c>
      <c r="E35" s="18" t="n"/>
      <c r="F35" s="19" t="n"/>
      <c r="G35" s="12">
        <f>IF(C35="","",IFERROR(_xlfn.XLOOKUP(C35,Stammdaten!$A$8:$A$27,Stammdaten!$C$8:$C$27),"Nicht gefunden"))</f>
        <v/>
      </c>
      <c r="H35" s="10">
        <f>IF(C35="","",IFERROR(_xlfn.XLOOKUP(C35,Stammdaten!$A$8:$A$27,Stammdaten!$D$8:$D$27),""))</f>
        <v/>
      </c>
      <c r="I35" s="20" t="n"/>
      <c r="J35" s="20" t="n"/>
      <c r="K35" s="10">
        <f>IF(OR(A35="",C35="",E35="",F35="",AND(I35="",H35="")),"",IFERROR(F35*IF(I35="",H35,I35)+IF(J35="",0,J35),""))</f>
        <v/>
      </c>
      <c r="L35" s="21" t="n"/>
    </row>
    <row r="36">
      <c r="A36" s="15" t="n"/>
      <c r="B36" s="16">
        <f>IF(A36="","",DATE(YEAR(A36),MONTH(A36),1))</f>
        <v/>
      </c>
      <c r="C36" s="17" t="n"/>
      <c r="D36" s="7">
        <f>IF(C36="","",IFERROR(_xlfn.XLOOKUP(C36,Stammdaten!$A$8:$A$27,Stammdaten!$B$8:$B$27),"Nicht gefunden"))</f>
        <v/>
      </c>
      <c r="E36" s="18" t="n"/>
      <c r="F36" s="19" t="n"/>
      <c r="G36" s="7">
        <f>IF(C36="","",IFERROR(_xlfn.XLOOKUP(C36,Stammdaten!$A$8:$A$27,Stammdaten!$C$8:$C$27),"Nicht gefunden"))</f>
        <v/>
      </c>
      <c r="H36" s="11">
        <f>IF(C36="","",IFERROR(_xlfn.XLOOKUP(C36,Stammdaten!$A$8:$A$27,Stammdaten!$D$8:$D$27),""))</f>
        <v/>
      </c>
      <c r="I36" s="20" t="n"/>
      <c r="J36" s="20" t="n"/>
      <c r="K36" s="11">
        <f>IF(OR(A36="",C36="",E36="",F36="",AND(I36="",H36="")),"",IFERROR(F36*IF(I36="",H36,I36)+IF(J36="",0,J36),""))</f>
        <v/>
      </c>
      <c r="L36" s="21" t="n"/>
    </row>
    <row r="37">
      <c r="A37" s="15" t="n"/>
      <c r="B37" s="22">
        <f>IF(A37="","",DATE(YEAR(A37),MONTH(A37),1))</f>
        <v/>
      </c>
      <c r="C37" s="17" t="n"/>
      <c r="D37" s="12">
        <f>IF(C37="","",IFERROR(_xlfn.XLOOKUP(C37,Stammdaten!$A$8:$A$27,Stammdaten!$B$8:$B$27),"Nicht gefunden"))</f>
        <v/>
      </c>
      <c r="E37" s="18" t="n"/>
      <c r="F37" s="19" t="n"/>
      <c r="G37" s="12">
        <f>IF(C37="","",IFERROR(_xlfn.XLOOKUP(C37,Stammdaten!$A$8:$A$27,Stammdaten!$C$8:$C$27),"Nicht gefunden"))</f>
        <v/>
      </c>
      <c r="H37" s="10">
        <f>IF(C37="","",IFERROR(_xlfn.XLOOKUP(C37,Stammdaten!$A$8:$A$27,Stammdaten!$D$8:$D$27),""))</f>
        <v/>
      </c>
      <c r="I37" s="20" t="n"/>
      <c r="J37" s="20" t="n"/>
      <c r="K37" s="10">
        <f>IF(OR(A37="",C37="",E37="",F37="",AND(I37="",H37="")),"",IFERROR(F37*IF(I37="",H37,I37)+IF(J37="",0,J37),""))</f>
        <v/>
      </c>
      <c r="L37" s="21" t="n"/>
    </row>
    <row r="38">
      <c r="A38" s="15" t="n"/>
      <c r="B38" s="16">
        <f>IF(A38="","",DATE(YEAR(A38),MONTH(A38),1))</f>
        <v/>
      </c>
      <c r="C38" s="17" t="n"/>
      <c r="D38" s="7">
        <f>IF(C38="","",IFERROR(_xlfn.XLOOKUP(C38,Stammdaten!$A$8:$A$27,Stammdaten!$B$8:$B$27),"Nicht gefunden"))</f>
        <v/>
      </c>
      <c r="E38" s="18" t="n"/>
      <c r="F38" s="19" t="n"/>
      <c r="G38" s="7">
        <f>IF(C38="","",IFERROR(_xlfn.XLOOKUP(C38,Stammdaten!$A$8:$A$27,Stammdaten!$C$8:$C$27),"Nicht gefunden"))</f>
        <v/>
      </c>
      <c r="H38" s="11">
        <f>IF(C38="","",IFERROR(_xlfn.XLOOKUP(C38,Stammdaten!$A$8:$A$27,Stammdaten!$D$8:$D$27),""))</f>
        <v/>
      </c>
      <c r="I38" s="20" t="n"/>
      <c r="J38" s="20" t="n"/>
      <c r="K38" s="11">
        <f>IF(OR(A38="",C38="",E38="",F38="",AND(I38="",H38="")),"",IFERROR(F38*IF(I38="",H38,I38)+IF(J38="",0,J38),""))</f>
        <v/>
      </c>
      <c r="L38" s="21" t="n"/>
    </row>
    <row r="39">
      <c r="A39" s="15" t="n"/>
      <c r="B39" s="22">
        <f>IF(A39="","",DATE(YEAR(A39),MONTH(A39),1))</f>
        <v/>
      </c>
      <c r="C39" s="17" t="n"/>
      <c r="D39" s="12">
        <f>IF(C39="","",IFERROR(_xlfn.XLOOKUP(C39,Stammdaten!$A$8:$A$27,Stammdaten!$B$8:$B$27),"Nicht gefunden"))</f>
        <v/>
      </c>
      <c r="E39" s="18" t="n"/>
      <c r="F39" s="19" t="n"/>
      <c r="G39" s="12">
        <f>IF(C39="","",IFERROR(_xlfn.XLOOKUP(C39,Stammdaten!$A$8:$A$27,Stammdaten!$C$8:$C$27),"Nicht gefunden"))</f>
        <v/>
      </c>
      <c r="H39" s="10">
        <f>IF(C39="","",IFERROR(_xlfn.XLOOKUP(C39,Stammdaten!$A$8:$A$27,Stammdaten!$D$8:$D$27),""))</f>
        <v/>
      </c>
      <c r="I39" s="20" t="n"/>
      <c r="J39" s="20" t="n"/>
      <c r="K39" s="10">
        <f>IF(OR(A39="",C39="",E39="",F39="",AND(I39="",H39="")),"",IFERROR(F39*IF(I39="",H39,I39)+IF(J39="",0,J39),""))</f>
        <v/>
      </c>
      <c r="L39" s="21" t="n"/>
    </row>
    <row r="40">
      <c r="A40" s="15" t="n"/>
      <c r="B40" s="16">
        <f>IF(A40="","",DATE(YEAR(A40),MONTH(A40),1))</f>
        <v/>
      </c>
      <c r="C40" s="17" t="n"/>
      <c r="D40" s="7">
        <f>IF(C40="","",IFERROR(_xlfn.XLOOKUP(C40,Stammdaten!$A$8:$A$27,Stammdaten!$B$8:$B$27),"Nicht gefunden"))</f>
        <v/>
      </c>
      <c r="E40" s="18" t="n"/>
      <c r="F40" s="19" t="n"/>
      <c r="G40" s="7">
        <f>IF(C40="","",IFERROR(_xlfn.XLOOKUP(C40,Stammdaten!$A$8:$A$27,Stammdaten!$C$8:$C$27),"Nicht gefunden"))</f>
        <v/>
      </c>
      <c r="H40" s="11">
        <f>IF(C40="","",IFERROR(_xlfn.XLOOKUP(C40,Stammdaten!$A$8:$A$27,Stammdaten!$D$8:$D$27),""))</f>
        <v/>
      </c>
      <c r="I40" s="20" t="n"/>
      <c r="J40" s="20" t="n"/>
      <c r="K40" s="11">
        <f>IF(OR(A40="",C40="",E40="",F40="",AND(I40="",H40="")),"",IFERROR(F40*IF(I40="",H40,I40)+IF(J40="",0,J40),""))</f>
        <v/>
      </c>
      <c r="L40" s="21" t="n"/>
    </row>
    <row r="41">
      <c r="A41" s="15" t="n"/>
      <c r="B41" s="22">
        <f>IF(A41="","",DATE(YEAR(A41),MONTH(A41),1))</f>
        <v/>
      </c>
      <c r="C41" s="17" t="n"/>
      <c r="D41" s="12">
        <f>IF(C41="","",IFERROR(_xlfn.XLOOKUP(C41,Stammdaten!$A$8:$A$27,Stammdaten!$B$8:$B$27),"Nicht gefunden"))</f>
        <v/>
      </c>
      <c r="E41" s="18" t="n"/>
      <c r="F41" s="19" t="n"/>
      <c r="G41" s="12">
        <f>IF(C41="","",IFERROR(_xlfn.XLOOKUP(C41,Stammdaten!$A$8:$A$27,Stammdaten!$C$8:$C$27),"Nicht gefunden"))</f>
        <v/>
      </c>
      <c r="H41" s="10">
        <f>IF(C41="","",IFERROR(_xlfn.XLOOKUP(C41,Stammdaten!$A$8:$A$27,Stammdaten!$D$8:$D$27),""))</f>
        <v/>
      </c>
      <c r="I41" s="20" t="n"/>
      <c r="J41" s="20" t="n"/>
      <c r="K41" s="10">
        <f>IF(OR(A41="",C41="",E41="",F41="",AND(I41="",H41="")),"",IFERROR(F41*IF(I41="",H41,I41)+IF(J41="",0,J41),""))</f>
        <v/>
      </c>
      <c r="L41" s="21" t="n"/>
    </row>
    <row r="42">
      <c r="A42" s="15" t="n"/>
      <c r="B42" s="16">
        <f>IF(A42="","",DATE(YEAR(A42),MONTH(A42),1))</f>
        <v/>
      </c>
      <c r="C42" s="17" t="n"/>
      <c r="D42" s="7">
        <f>IF(C42="","",IFERROR(_xlfn.XLOOKUP(C42,Stammdaten!$A$8:$A$27,Stammdaten!$B$8:$B$27),"Nicht gefunden"))</f>
        <v/>
      </c>
      <c r="E42" s="18" t="n"/>
      <c r="F42" s="19" t="n"/>
      <c r="G42" s="7">
        <f>IF(C42="","",IFERROR(_xlfn.XLOOKUP(C42,Stammdaten!$A$8:$A$27,Stammdaten!$C$8:$C$27),"Nicht gefunden"))</f>
        <v/>
      </c>
      <c r="H42" s="11">
        <f>IF(C42="","",IFERROR(_xlfn.XLOOKUP(C42,Stammdaten!$A$8:$A$27,Stammdaten!$D$8:$D$27),""))</f>
        <v/>
      </c>
      <c r="I42" s="20" t="n"/>
      <c r="J42" s="20" t="n"/>
      <c r="K42" s="11">
        <f>IF(OR(A42="",C42="",E42="",F42="",AND(I42="",H42="")),"",IFERROR(F42*IF(I42="",H42,I42)+IF(J42="",0,J42),""))</f>
        <v/>
      </c>
      <c r="L42" s="21" t="n"/>
    </row>
    <row r="43">
      <c r="A43" s="15" t="n"/>
      <c r="B43" s="22">
        <f>IF(A43="","",DATE(YEAR(A43),MONTH(A43),1))</f>
        <v/>
      </c>
      <c r="C43" s="17" t="n"/>
      <c r="D43" s="12">
        <f>IF(C43="","",IFERROR(_xlfn.XLOOKUP(C43,Stammdaten!$A$8:$A$27,Stammdaten!$B$8:$B$27),"Nicht gefunden"))</f>
        <v/>
      </c>
      <c r="E43" s="18" t="n"/>
      <c r="F43" s="19" t="n"/>
      <c r="G43" s="12">
        <f>IF(C43="","",IFERROR(_xlfn.XLOOKUP(C43,Stammdaten!$A$8:$A$27,Stammdaten!$C$8:$C$27),"Nicht gefunden"))</f>
        <v/>
      </c>
      <c r="H43" s="10">
        <f>IF(C43="","",IFERROR(_xlfn.XLOOKUP(C43,Stammdaten!$A$8:$A$27,Stammdaten!$D$8:$D$27),""))</f>
        <v/>
      </c>
      <c r="I43" s="20" t="n"/>
      <c r="J43" s="20" t="n"/>
      <c r="K43" s="10">
        <f>IF(OR(A43="",C43="",E43="",F43="",AND(I43="",H43="")),"",IFERROR(F43*IF(I43="",H43,I43)+IF(J43="",0,J43),""))</f>
        <v/>
      </c>
      <c r="L43" s="21" t="n"/>
    </row>
    <row r="44">
      <c r="A44" s="15" t="n"/>
      <c r="B44" s="16">
        <f>IF(A44="","",DATE(YEAR(A44),MONTH(A44),1))</f>
        <v/>
      </c>
      <c r="C44" s="17" t="n"/>
      <c r="D44" s="7">
        <f>IF(C44="","",IFERROR(_xlfn.XLOOKUP(C44,Stammdaten!$A$8:$A$27,Stammdaten!$B$8:$B$27),"Nicht gefunden"))</f>
        <v/>
      </c>
      <c r="E44" s="18" t="n"/>
      <c r="F44" s="19" t="n"/>
      <c r="G44" s="7">
        <f>IF(C44="","",IFERROR(_xlfn.XLOOKUP(C44,Stammdaten!$A$8:$A$27,Stammdaten!$C$8:$C$27),"Nicht gefunden"))</f>
        <v/>
      </c>
      <c r="H44" s="11">
        <f>IF(C44="","",IFERROR(_xlfn.XLOOKUP(C44,Stammdaten!$A$8:$A$27,Stammdaten!$D$8:$D$27),""))</f>
        <v/>
      </c>
      <c r="I44" s="20" t="n"/>
      <c r="J44" s="20" t="n"/>
      <c r="K44" s="11">
        <f>IF(OR(A44="",C44="",E44="",F44="",AND(I44="",H44="")),"",IFERROR(F44*IF(I44="",H44,I44)+IF(J44="",0,J44),""))</f>
        <v/>
      </c>
      <c r="L44" s="21" t="n"/>
    </row>
    <row r="45">
      <c r="A45" s="15" t="n"/>
      <c r="B45" s="22">
        <f>IF(A45="","",DATE(YEAR(A45),MONTH(A45),1))</f>
        <v/>
      </c>
      <c r="C45" s="17" t="n"/>
      <c r="D45" s="12">
        <f>IF(C45="","",IFERROR(_xlfn.XLOOKUP(C45,Stammdaten!$A$8:$A$27,Stammdaten!$B$8:$B$27),"Nicht gefunden"))</f>
        <v/>
      </c>
      <c r="E45" s="18" t="n"/>
      <c r="F45" s="19" t="n"/>
      <c r="G45" s="12">
        <f>IF(C45="","",IFERROR(_xlfn.XLOOKUP(C45,Stammdaten!$A$8:$A$27,Stammdaten!$C$8:$C$27),"Nicht gefunden"))</f>
        <v/>
      </c>
      <c r="H45" s="10">
        <f>IF(C45="","",IFERROR(_xlfn.XLOOKUP(C45,Stammdaten!$A$8:$A$27,Stammdaten!$D$8:$D$27),""))</f>
        <v/>
      </c>
      <c r="I45" s="20" t="n"/>
      <c r="J45" s="20" t="n"/>
      <c r="K45" s="10">
        <f>IF(OR(A45="",C45="",E45="",F45="",AND(I45="",H45="")),"",IFERROR(F45*IF(I45="",H45,I45)+IF(J45="",0,J45),""))</f>
        <v/>
      </c>
      <c r="L45" s="21" t="n"/>
    </row>
    <row r="46">
      <c r="A46" s="15" t="n"/>
      <c r="B46" s="16">
        <f>IF(A46="","",DATE(YEAR(A46),MONTH(A46),1))</f>
        <v/>
      </c>
      <c r="C46" s="17" t="n"/>
      <c r="D46" s="7">
        <f>IF(C46="","",IFERROR(_xlfn.XLOOKUP(C46,Stammdaten!$A$8:$A$27,Stammdaten!$B$8:$B$27),"Nicht gefunden"))</f>
        <v/>
      </c>
      <c r="E46" s="18" t="n"/>
      <c r="F46" s="19" t="n"/>
      <c r="G46" s="7">
        <f>IF(C46="","",IFERROR(_xlfn.XLOOKUP(C46,Stammdaten!$A$8:$A$27,Stammdaten!$C$8:$C$27),"Nicht gefunden"))</f>
        <v/>
      </c>
      <c r="H46" s="11">
        <f>IF(C46="","",IFERROR(_xlfn.XLOOKUP(C46,Stammdaten!$A$8:$A$27,Stammdaten!$D$8:$D$27),""))</f>
        <v/>
      </c>
      <c r="I46" s="20" t="n"/>
      <c r="J46" s="20" t="n"/>
      <c r="K46" s="11">
        <f>IF(OR(A46="",C46="",E46="",F46="",AND(I46="",H46="")),"",IFERROR(F46*IF(I46="",H46,I46)+IF(J46="",0,J46),""))</f>
        <v/>
      </c>
      <c r="L46" s="21" t="n"/>
    </row>
    <row r="47">
      <c r="A47" s="15" t="n"/>
      <c r="B47" s="22">
        <f>IF(A47="","",DATE(YEAR(A47),MONTH(A47),1))</f>
        <v/>
      </c>
      <c r="C47" s="17" t="n"/>
      <c r="D47" s="12">
        <f>IF(C47="","",IFERROR(_xlfn.XLOOKUP(C47,Stammdaten!$A$8:$A$27,Stammdaten!$B$8:$B$27),"Nicht gefunden"))</f>
        <v/>
      </c>
      <c r="E47" s="18" t="n"/>
      <c r="F47" s="19" t="n"/>
      <c r="G47" s="12">
        <f>IF(C47="","",IFERROR(_xlfn.XLOOKUP(C47,Stammdaten!$A$8:$A$27,Stammdaten!$C$8:$C$27),"Nicht gefunden"))</f>
        <v/>
      </c>
      <c r="H47" s="10">
        <f>IF(C47="","",IFERROR(_xlfn.XLOOKUP(C47,Stammdaten!$A$8:$A$27,Stammdaten!$D$8:$D$27),""))</f>
        <v/>
      </c>
      <c r="I47" s="20" t="n"/>
      <c r="J47" s="20" t="n"/>
      <c r="K47" s="10">
        <f>IF(OR(A47="",C47="",E47="",F47="",AND(I47="",H47="")),"",IFERROR(F47*IF(I47="",H47,I47)+IF(J47="",0,J47),""))</f>
        <v/>
      </c>
      <c r="L47" s="21" t="n"/>
    </row>
    <row r="48">
      <c r="A48" s="15" t="n"/>
      <c r="B48" s="16">
        <f>IF(A48="","",DATE(YEAR(A48),MONTH(A48),1))</f>
        <v/>
      </c>
      <c r="C48" s="17" t="n"/>
      <c r="D48" s="7">
        <f>IF(C48="","",IFERROR(_xlfn.XLOOKUP(C48,Stammdaten!$A$8:$A$27,Stammdaten!$B$8:$B$27),"Nicht gefunden"))</f>
        <v/>
      </c>
      <c r="E48" s="18" t="n"/>
      <c r="F48" s="19" t="n"/>
      <c r="G48" s="7">
        <f>IF(C48="","",IFERROR(_xlfn.XLOOKUP(C48,Stammdaten!$A$8:$A$27,Stammdaten!$C$8:$C$27),"Nicht gefunden"))</f>
        <v/>
      </c>
      <c r="H48" s="11">
        <f>IF(C48="","",IFERROR(_xlfn.XLOOKUP(C48,Stammdaten!$A$8:$A$27,Stammdaten!$D$8:$D$27),""))</f>
        <v/>
      </c>
      <c r="I48" s="20" t="n"/>
      <c r="J48" s="20" t="n"/>
      <c r="K48" s="11">
        <f>IF(OR(A48="",C48="",E48="",F48="",AND(I48="",H48="")),"",IFERROR(F48*IF(I48="",H48,I48)+IF(J48="",0,J48),""))</f>
        <v/>
      </c>
      <c r="L48" s="21" t="n"/>
    </row>
    <row r="49">
      <c r="A49" s="15" t="n"/>
      <c r="B49" s="22">
        <f>IF(A49="","",DATE(YEAR(A49),MONTH(A49),1))</f>
        <v/>
      </c>
      <c r="C49" s="17" t="n"/>
      <c r="D49" s="12">
        <f>IF(C49="","",IFERROR(_xlfn.XLOOKUP(C49,Stammdaten!$A$8:$A$27,Stammdaten!$B$8:$B$27),"Nicht gefunden"))</f>
        <v/>
      </c>
      <c r="E49" s="18" t="n"/>
      <c r="F49" s="19" t="n"/>
      <c r="G49" s="12">
        <f>IF(C49="","",IFERROR(_xlfn.XLOOKUP(C49,Stammdaten!$A$8:$A$27,Stammdaten!$C$8:$C$27),"Nicht gefunden"))</f>
        <v/>
      </c>
      <c r="H49" s="10">
        <f>IF(C49="","",IFERROR(_xlfn.XLOOKUP(C49,Stammdaten!$A$8:$A$27,Stammdaten!$D$8:$D$27),""))</f>
        <v/>
      </c>
      <c r="I49" s="20" t="n"/>
      <c r="J49" s="20" t="n"/>
      <c r="K49" s="10">
        <f>IF(OR(A49="",C49="",E49="",F49="",AND(I49="",H49="")),"",IFERROR(F49*IF(I49="",H49,I49)+IF(J49="",0,J49),""))</f>
        <v/>
      </c>
      <c r="L49" s="21" t="n"/>
    </row>
    <row r="50">
      <c r="A50" s="15" t="n"/>
      <c r="B50" s="16">
        <f>IF(A50="","",DATE(YEAR(A50),MONTH(A50),1))</f>
        <v/>
      </c>
      <c r="C50" s="17" t="n"/>
      <c r="D50" s="7">
        <f>IF(C50="","",IFERROR(_xlfn.XLOOKUP(C50,Stammdaten!$A$8:$A$27,Stammdaten!$B$8:$B$27),"Nicht gefunden"))</f>
        <v/>
      </c>
      <c r="E50" s="18" t="n"/>
      <c r="F50" s="19" t="n"/>
      <c r="G50" s="7">
        <f>IF(C50="","",IFERROR(_xlfn.XLOOKUP(C50,Stammdaten!$A$8:$A$27,Stammdaten!$C$8:$C$27),"Nicht gefunden"))</f>
        <v/>
      </c>
      <c r="H50" s="11">
        <f>IF(C50="","",IFERROR(_xlfn.XLOOKUP(C50,Stammdaten!$A$8:$A$27,Stammdaten!$D$8:$D$27),""))</f>
        <v/>
      </c>
      <c r="I50" s="20" t="n"/>
      <c r="J50" s="20" t="n"/>
      <c r="K50" s="11">
        <f>IF(OR(A50="",C50="",E50="",F50="",AND(I50="",H50="")),"",IFERROR(F50*IF(I50="",H50,I50)+IF(J50="",0,J50),""))</f>
        <v/>
      </c>
      <c r="L50" s="21" t="n"/>
    </row>
    <row r="51">
      <c r="A51" s="15" t="n"/>
      <c r="B51" s="22">
        <f>IF(A51="","",DATE(YEAR(A51),MONTH(A51),1))</f>
        <v/>
      </c>
      <c r="C51" s="17" t="n"/>
      <c r="D51" s="12">
        <f>IF(C51="","",IFERROR(_xlfn.XLOOKUP(C51,Stammdaten!$A$8:$A$27,Stammdaten!$B$8:$B$27),"Nicht gefunden"))</f>
        <v/>
      </c>
      <c r="E51" s="18" t="n"/>
      <c r="F51" s="19" t="n"/>
      <c r="G51" s="12">
        <f>IF(C51="","",IFERROR(_xlfn.XLOOKUP(C51,Stammdaten!$A$8:$A$27,Stammdaten!$C$8:$C$27),"Nicht gefunden"))</f>
        <v/>
      </c>
      <c r="H51" s="10">
        <f>IF(C51="","",IFERROR(_xlfn.XLOOKUP(C51,Stammdaten!$A$8:$A$27,Stammdaten!$D$8:$D$27),""))</f>
        <v/>
      </c>
      <c r="I51" s="20" t="n"/>
      <c r="J51" s="20" t="n"/>
      <c r="K51" s="10">
        <f>IF(OR(A51="",C51="",E51="",F51="",AND(I51="",H51="")),"",IFERROR(F51*IF(I51="",H51,I51)+IF(J51="",0,J51),""))</f>
        <v/>
      </c>
      <c r="L51" s="21" t="n"/>
    </row>
    <row r="52">
      <c r="A52" s="15" t="n"/>
      <c r="B52" s="16">
        <f>IF(A52="","",DATE(YEAR(A52),MONTH(A52),1))</f>
        <v/>
      </c>
      <c r="C52" s="17" t="n"/>
      <c r="D52" s="7">
        <f>IF(C52="","",IFERROR(_xlfn.XLOOKUP(C52,Stammdaten!$A$8:$A$27,Stammdaten!$B$8:$B$27),"Nicht gefunden"))</f>
        <v/>
      </c>
      <c r="E52" s="18" t="n"/>
      <c r="F52" s="19" t="n"/>
      <c r="G52" s="7">
        <f>IF(C52="","",IFERROR(_xlfn.XLOOKUP(C52,Stammdaten!$A$8:$A$27,Stammdaten!$C$8:$C$27),"Nicht gefunden"))</f>
        <v/>
      </c>
      <c r="H52" s="11">
        <f>IF(C52="","",IFERROR(_xlfn.XLOOKUP(C52,Stammdaten!$A$8:$A$27,Stammdaten!$D$8:$D$27),""))</f>
        <v/>
      </c>
      <c r="I52" s="20" t="n"/>
      <c r="J52" s="20" t="n"/>
      <c r="K52" s="11">
        <f>IF(OR(A52="",C52="",E52="",F52="",AND(I52="",H52="")),"",IFERROR(F52*IF(I52="",H52,I52)+IF(J52="",0,J52),""))</f>
        <v/>
      </c>
      <c r="L52" s="21" t="n"/>
    </row>
    <row r="53">
      <c r="A53" s="15" t="n"/>
      <c r="B53" s="22">
        <f>IF(A53="","",DATE(YEAR(A53),MONTH(A53),1))</f>
        <v/>
      </c>
      <c r="C53" s="17" t="n"/>
      <c r="D53" s="12">
        <f>IF(C53="","",IFERROR(_xlfn.XLOOKUP(C53,Stammdaten!$A$8:$A$27,Stammdaten!$B$8:$B$27),"Nicht gefunden"))</f>
        <v/>
      </c>
      <c r="E53" s="18" t="n"/>
      <c r="F53" s="19" t="n"/>
      <c r="G53" s="12">
        <f>IF(C53="","",IFERROR(_xlfn.XLOOKUP(C53,Stammdaten!$A$8:$A$27,Stammdaten!$C$8:$C$27),"Nicht gefunden"))</f>
        <v/>
      </c>
      <c r="H53" s="10">
        <f>IF(C53="","",IFERROR(_xlfn.XLOOKUP(C53,Stammdaten!$A$8:$A$27,Stammdaten!$D$8:$D$27),""))</f>
        <v/>
      </c>
      <c r="I53" s="20" t="n"/>
      <c r="J53" s="20" t="n"/>
      <c r="K53" s="10">
        <f>IF(OR(A53="",C53="",E53="",F53="",AND(I53="",H53="")),"",IFERROR(F53*IF(I53="",H53,I53)+IF(J53="",0,J53),""))</f>
        <v/>
      </c>
      <c r="L53" s="21" t="n"/>
    </row>
    <row r="54">
      <c r="A54" s="15" t="n"/>
      <c r="B54" s="16">
        <f>IF(A54="","",DATE(YEAR(A54),MONTH(A54),1))</f>
        <v/>
      </c>
      <c r="C54" s="17" t="n"/>
      <c r="D54" s="7">
        <f>IF(C54="","",IFERROR(_xlfn.XLOOKUP(C54,Stammdaten!$A$8:$A$27,Stammdaten!$B$8:$B$27),"Nicht gefunden"))</f>
        <v/>
      </c>
      <c r="E54" s="18" t="n"/>
      <c r="F54" s="19" t="n"/>
      <c r="G54" s="7">
        <f>IF(C54="","",IFERROR(_xlfn.XLOOKUP(C54,Stammdaten!$A$8:$A$27,Stammdaten!$C$8:$C$27),"Nicht gefunden"))</f>
        <v/>
      </c>
      <c r="H54" s="11">
        <f>IF(C54="","",IFERROR(_xlfn.XLOOKUP(C54,Stammdaten!$A$8:$A$27,Stammdaten!$D$8:$D$27),""))</f>
        <v/>
      </c>
      <c r="I54" s="20" t="n"/>
      <c r="J54" s="20" t="n"/>
      <c r="K54" s="11">
        <f>IF(OR(A54="",C54="",E54="",F54="",AND(I54="",H54="")),"",IFERROR(F54*IF(I54="",H54,I54)+IF(J54="",0,J54),""))</f>
        <v/>
      </c>
      <c r="L54" s="21" t="n"/>
    </row>
    <row r="55">
      <c r="A55" s="15" t="n"/>
      <c r="B55" s="22">
        <f>IF(A55="","",DATE(YEAR(A55),MONTH(A55),1))</f>
        <v/>
      </c>
      <c r="C55" s="17" t="n"/>
      <c r="D55" s="12">
        <f>IF(C55="","",IFERROR(_xlfn.XLOOKUP(C55,Stammdaten!$A$8:$A$27,Stammdaten!$B$8:$B$27),"Nicht gefunden"))</f>
        <v/>
      </c>
      <c r="E55" s="18" t="n"/>
      <c r="F55" s="19" t="n"/>
      <c r="G55" s="12">
        <f>IF(C55="","",IFERROR(_xlfn.XLOOKUP(C55,Stammdaten!$A$8:$A$27,Stammdaten!$C$8:$C$27),"Nicht gefunden"))</f>
        <v/>
      </c>
      <c r="H55" s="10">
        <f>IF(C55="","",IFERROR(_xlfn.XLOOKUP(C55,Stammdaten!$A$8:$A$27,Stammdaten!$D$8:$D$27),""))</f>
        <v/>
      </c>
      <c r="I55" s="20" t="n"/>
      <c r="J55" s="20" t="n"/>
      <c r="K55" s="10">
        <f>IF(OR(A55="",C55="",E55="",F55="",AND(I55="",H55="")),"",IFERROR(F55*IF(I55="",H55,I55)+IF(J55="",0,J55),""))</f>
        <v/>
      </c>
      <c r="L55" s="21" t="n"/>
    </row>
    <row r="56">
      <c r="A56" s="15" t="n"/>
      <c r="B56" s="16">
        <f>IF(A56="","",DATE(YEAR(A56),MONTH(A56),1))</f>
        <v/>
      </c>
      <c r="C56" s="17" t="n"/>
      <c r="D56" s="7">
        <f>IF(C56="","",IFERROR(_xlfn.XLOOKUP(C56,Stammdaten!$A$8:$A$27,Stammdaten!$B$8:$B$27),"Nicht gefunden"))</f>
        <v/>
      </c>
      <c r="E56" s="18" t="n"/>
      <c r="F56" s="19" t="n"/>
      <c r="G56" s="7">
        <f>IF(C56="","",IFERROR(_xlfn.XLOOKUP(C56,Stammdaten!$A$8:$A$27,Stammdaten!$C$8:$C$27),"Nicht gefunden"))</f>
        <v/>
      </c>
      <c r="H56" s="11">
        <f>IF(C56="","",IFERROR(_xlfn.XLOOKUP(C56,Stammdaten!$A$8:$A$27,Stammdaten!$D$8:$D$27),""))</f>
        <v/>
      </c>
      <c r="I56" s="20" t="n"/>
      <c r="J56" s="20" t="n"/>
      <c r="K56" s="11">
        <f>IF(OR(A56="",C56="",E56="",F56="",AND(I56="",H56="")),"",IFERROR(F56*IF(I56="",H56,I56)+IF(J56="",0,J56),""))</f>
        <v/>
      </c>
      <c r="L56" s="21" t="n"/>
    </row>
    <row r="57">
      <c r="A57" s="15" t="n"/>
      <c r="B57" s="22">
        <f>IF(A57="","",DATE(YEAR(A57),MONTH(A57),1))</f>
        <v/>
      </c>
      <c r="C57" s="17" t="n"/>
      <c r="D57" s="12">
        <f>IF(C57="","",IFERROR(_xlfn.XLOOKUP(C57,Stammdaten!$A$8:$A$27,Stammdaten!$B$8:$B$27),"Nicht gefunden"))</f>
        <v/>
      </c>
      <c r="E57" s="18" t="n"/>
      <c r="F57" s="19" t="n"/>
      <c r="G57" s="12">
        <f>IF(C57="","",IFERROR(_xlfn.XLOOKUP(C57,Stammdaten!$A$8:$A$27,Stammdaten!$C$8:$C$27),"Nicht gefunden"))</f>
        <v/>
      </c>
      <c r="H57" s="10">
        <f>IF(C57="","",IFERROR(_xlfn.XLOOKUP(C57,Stammdaten!$A$8:$A$27,Stammdaten!$D$8:$D$27),""))</f>
        <v/>
      </c>
      <c r="I57" s="20" t="n"/>
      <c r="J57" s="20" t="n"/>
      <c r="K57" s="10">
        <f>IF(OR(A57="",C57="",E57="",F57="",AND(I57="",H57="")),"",IFERROR(F57*IF(I57="",H57,I57)+IF(J57="",0,J57),""))</f>
        <v/>
      </c>
      <c r="L57" s="21" t="n"/>
    </row>
    <row r="58">
      <c r="A58" s="15" t="n"/>
      <c r="B58" s="16">
        <f>IF(A58="","",DATE(YEAR(A58),MONTH(A58),1))</f>
        <v/>
      </c>
      <c r="C58" s="17" t="n"/>
      <c r="D58" s="7">
        <f>IF(C58="","",IFERROR(_xlfn.XLOOKUP(C58,Stammdaten!$A$8:$A$27,Stammdaten!$B$8:$B$27),"Nicht gefunden"))</f>
        <v/>
      </c>
      <c r="E58" s="18" t="n"/>
      <c r="F58" s="19" t="n"/>
      <c r="G58" s="7">
        <f>IF(C58="","",IFERROR(_xlfn.XLOOKUP(C58,Stammdaten!$A$8:$A$27,Stammdaten!$C$8:$C$27),"Nicht gefunden"))</f>
        <v/>
      </c>
      <c r="H58" s="11">
        <f>IF(C58="","",IFERROR(_xlfn.XLOOKUP(C58,Stammdaten!$A$8:$A$27,Stammdaten!$D$8:$D$27),""))</f>
        <v/>
      </c>
      <c r="I58" s="20" t="n"/>
      <c r="J58" s="20" t="n"/>
      <c r="K58" s="11">
        <f>IF(OR(A58="",C58="",E58="",F58="",AND(I58="",H58="")),"",IFERROR(F58*IF(I58="",H58,I58)+IF(J58="",0,J58),""))</f>
        <v/>
      </c>
      <c r="L58" s="21" t="n"/>
    </row>
    <row r="59">
      <c r="A59" s="15" t="n"/>
      <c r="B59" s="22">
        <f>IF(A59="","",DATE(YEAR(A59),MONTH(A59),1))</f>
        <v/>
      </c>
      <c r="C59" s="17" t="n"/>
      <c r="D59" s="12">
        <f>IF(C59="","",IFERROR(_xlfn.XLOOKUP(C59,Stammdaten!$A$8:$A$27,Stammdaten!$B$8:$B$27),"Nicht gefunden"))</f>
        <v/>
      </c>
      <c r="E59" s="18" t="n"/>
      <c r="F59" s="19" t="n"/>
      <c r="G59" s="12">
        <f>IF(C59="","",IFERROR(_xlfn.XLOOKUP(C59,Stammdaten!$A$8:$A$27,Stammdaten!$C$8:$C$27),"Nicht gefunden"))</f>
        <v/>
      </c>
      <c r="H59" s="10">
        <f>IF(C59="","",IFERROR(_xlfn.XLOOKUP(C59,Stammdaten!$A$8:$A$27,Stammdaten!$D$8:$D$27),""))</f>
        <v/>
      </c>
      <c r="I59" s="20" t="n"/>
      <c r="J59" s="20" t="n"/>
      <c r="K59" s="10">
        <f>IF(OR(A59="",C59="",E59="",F59="",AND(I59="",H59="")),"",IFERROR(F59*IF(I59="",H59,I59)+IF(J59="",0,J59),""))</f>
        <v/>
      </c>
      <c r="L59" s="21" t="n"/>
    </row>
    <row r="60">
      <c r="A60" s="15" t="n"/>
      <c r="B60" s="16">
        <f>IF(A60="","",DATE(YEAR(A60),MONTH(A60),1))</f>
        <v/>
      </c>
      <c r="C60" s="17" t="n"/>
      <c r="D60" s="7">
        <f>IF(C60="","",IFERROR(_xlfn.XLOOKUP(C60,Stammdaten!$A$8:$A$27,Stammdaten!$B$8:$B$27),"Nicht gefunden"))</f>
        <v/>
      </c>
      <c r="E60" s="18" t="n"/>
      <c r="F60" s="19" t="n"/>
      <c r="G60" s="7">
        <f>IF(C60="","",IFERROR(_xlfn.XLOOKUP(C60,Stammdaten!$A$8:$A$27,Stammdaten!$C$8:$C$27),"Nicht gefunden"))</f>
        <v/>
      </c>
      <c r="H60" s="11">
        <f>IF(C60="","",IFERROR(_xlfn.XLOOKUP(C60,Stammdaten!$A$8:$A$27,Stammdaten!$D$8:$D$27),""))</f>
        <v/>
      </c>
      <c r="I60" s="20" t="n"/>
      <c r="J60" s="20" t="n"/>
      <c r="K60" s="11">
        <f>IF(OR(A60="",C60="",E60="",F60="",AND(I60="",H60="")),"",IFERROR(F60*IF(I60="",H60,I60)+IF(J60="",0,J60),""))</f>
        <v/>
      </c>
      <c r="L60" s="21" t="n"/>
    </row>
    <row r="61">
      <c r="A61" s="15" t="n"/>
      <c r="B61" s="22">
        <f>IF(A61="","",DATE(YEAR(A61),MONTH(A61),1))</f>
        <v/>
      </c>
      <c r="C61" s="17" t="n"/>
      <c r="D61" s="12">
        <f>IF(C61="","",IFERROR(_xlfn.XLOOKUP(C61,Stammdaten!$A$8:$A$27,Stammdaten!$B$8:$B$27),"Nicht gefunden"))</f>
        <v/>
      </c>
      <c r="E61" s="18" t="n"/>
      <c r="F61" s="19" t="n"/>
      <c r="G61" s="12">
        <f>IF(C61="","",IFERROR(_xlfn.XLOOKUP(C61,Stammdaten!$A$8:$A$27,Stammdaten!$C$8:$C$27),"Nicht gefunden"))</f>
        <v/>
      </c>
      <c r="H61" s="10">
        <f>IF(C61="","",IFERROR(_xlfn.XLOOKUP(C61,Stammdaten!$A$8:$A$27,Stammdaten!$D$8:$D$27),""))</f>
        <v/>
      </c>
      <c r="I61" s="20" t="n"/>
      <c r="J61" s="20" t="n"/>
      <c r="K61" s="10">
        <f>IF(OR(A61="",C61="",E61="",F61="",AND(I61="",H61="")),"",IFERROR(F61*IF(I61="",H61,I61)+IF(J61="",0,J61),""))</f>
        <v/>
      </c>
      <c r="L61" s="21" t="n"/>
    </row>
    <row r="62">
      <c r="A62" s="15" t="n"/>
      <c r="B62" s="16">
        <f>IF(A62="","",DATE(YEAR(A62),MONTH(A62),1))</f>
        <v/>
      </c>
      <c r="C62" s="17" t="n"/>
      <c r="D62" s="7">
        <f>IF(C62="","",IFERROR(_xlfn.XLOOKUP(C62,Stammdaten!$A$8:$A$27,Stammdaten!$B$8:$B$27),"Nicht gefunden"))</f>
        <v/>
      </c>
      <c r="E62" s="18" t="n"/>
      <c r="F62" s="19" t="n"/>
      <c r="G62" s="7">
        <f>IF(C62="","",IFERROR(_xlfn.XLOOKUP(C62,Stammdaten!$A$8:$A$27,Stammdaten!$C$8:$C$27),"Nicht gefunden"))</f>
        <v/>
      </c>
      <c r="H62" s="11">
        <f>IF(C62="","",IFERROR(_xlfn.XLOOKUP(C62,Stammdaten!$A$8:$A$27,Stammdaten!$D$8:$D$27),""))</f>
        <v/>
      </c>
      <c r="I62" s="20" t="n"/>
      <c r="J62" s="20" t="n"/>
      <c r="K62" s="11">
        <f>IF(OR(A62="",C62="",E62="",F62="",AND(I62="",H62="")),"",IFERROR(F62*IF(I62="",H62,I62)+IF(J62="",0,J62),""))</f>
        <v/>
      </c>
      <c r="L62" s="21" t="n"/>
    </row>
    <row r="63">
      <c r="A63" s="15" t="n"/>
      <c r="B63" s="22">
        <f>IF(A63="","",DATE(YEAR(A63),MONTH(A63),1))</f>
        <v/>
      </c>
      <c r="C63" s="17" t="n"/>
      <c r="D63" s="12">
        <f>IF(C63="","",IFERROR(_xlfn.XLOOKUP(C63,Stammdaten!$A$8:$A$27,Stammdaten!$B$8:$B$27),"Nicht gefunden"))</f>
        <v/>
      </c>
      <c r="E63" s="18" t="n"/>
      <c r="F63" s="19" t="n"/>
      <c r="G63" s="12">
        <f>IF(C63="","",IFERROR(_xlfn.XLOOKUP(C63,Stammdaten!$A$8:$A$27,Stammdaten!$C$8:$C$27),"Nicht gefunden"))</f>
        <v/>
      </c>
      <c r="H63" s="10">
        <f>IF(C63="","",IFERROR(_xlfn.XLOOKUP(C63,Stammdaten!$A$8:$A$27,Stammdaten!$D$8:$D$27),""))</f>
        <v/>
      </c>
      <c r="I63" s="20" t="n"/>
      <c r="J63" s="20" t="n"/>
      <c r="K63" s="10">
        <f>IF(OR(A63="",C63="",E63="",F63="",AND(I63="",H63="")),"",IFERROR(F63*IF(I63="",H63,I63)+IF(J63="",0,J63),""))</f>
        <v/>
      </c>
      <c r="L63" s="21" t="n"/>
    </row>
    <row r="64">
      <c r="A64" s="15" t="n"/>
      <c r="B64" s="16">
        <f>IF(A64="","",DATE(YEAR(A64),MONTH(A64),1))</f>
        <v/>
      </c>
      <c r="C64" s="17" t="n"/>
      <c r="D64" s="7">
        <f>IF(C64="","",IFERROR(_xlfn.XLOOKUP(C64,Stammdaten!$A$8:$A$27,Stammdaten!$B$8:$B$27),"Nicht gefunden"))</f>
        <v/>
      </c>
      <c r="E64" s="18" t="n"/>
      <c r="F64" s="19" t="n"/>
      <c r="G64" s="7">
        <f>IF(C64="","",IFERROR(_xlfn.XLOOKUP(C64,Stammdaten!$A$8:$A$27,Stammdaten!$C$8:$C$27),"Nicht gefunden"))</f>
        <v/>
      </c>
      <c r="H64" s="11">
        <f>IF(C64="","",IFERROR(_xlfn.XLOOKUP(C64,Stammdaten!$A$8:$A$27,Stammdaten!$D$8:$D$27),""))</f>
        <v/>
      </c>
      <c r="I64" s="20" t="n"/>
      <c r="J64" s="20" t="n"/>
      <c r="K64" s="11">
        <f>IF(OR(A64="",C64="",E64="",F64="",AND(I64="",H64="")),"",IFERROR(F64*IF(I64="",H64,I64)+IF(J64="",0,J64),""))</f>
        <v/>
      </c>
      <c r="L64" s="21" t="n"/>
    </row>
    <row r="65">
      <c r="A65" s="15" t="n"/>
      <c r="B65" s="22">
        <f>IF(A65="","",DATE(YEAR(A65),MONTH(A65),1))</f>
        <v/>
      </c>
      <c r="C65" s="17" t="n"/>
      <c r="D65" s="12">
        <f>IF(C65="","",IFERROR(_xlfn.XLOOKUP(C65,Stammdaten!$A$8:$A$27,Stammdaten!$B$8:$B$27),"Nicht gefunden"))</f>
        <v/>
      </c>
      <c r="E65" s="18" t="n"/>
      <c r="F65" s="19" t="n"/>
      <c r="G65" s="12">
        <f>IF(C65="","",IFERROR(_xlfn.XLOOKUP(C65,Stammdaten!$A$8:$A$27,Stammdaten!$C$8:$C$27),"Nicht gefunden"))</f>
        <v/>
      </c>
      <c r="H65" s="10">
        <f>IF(C65="","",IFERROR(_xlfn.XLOOKUP(C65,Stammdaten!$A$8:$A$27,Stammdaten!$D$8:$D$27),""))</f>
        <v/>
      </c>
      <c r="I65" s="20" t="n"/>
      <c r="J65" s="20" t="n"/>
      <c r="K65" s="10">
        <f>IF(OR(A65="",C65="",E65="",F65="",AND(I65="",H65="")),"",IFERROR(F65*IF(I65="",H65,I65)+IF(J65="",0,J65),""))</f>
        <v/>
      </c>
      <c r="L65" s="21" t="n"/>
    </row>
    <row r="66">
      <c r="A66" s="15" t="n"/>
      <c r="B66" s="16">
        <f>IF(A66="","",DATE(YEAR(A66),MONTH(A66),1))</f>
        <v/>
      </c>
      <c r="C66" s="17" t="n"/>
      <c r="D66" s="7">
        <f>IF(C66="","",IFERROR(_xlfn.XLOOKUP(C66,Stammdaten!$A$8:$A$27,Stammdaten!$B$8:$B$27),"Nicht gefunden"))</f>
        <v/>
      </c>
      <c r="E66" s="18" t="n"/>
      <c r="F66" s="19" t="n"/>
      <c r="G66" s="7">
        <f>IF(C66="","",IFERROR(_xlfn.XLOOKUP(C66,Stammdaten!$A$8:$A$27,Stammdaten!$C$8:$C$27),"Nicht gefunden"))</f>
        <v/>
      </c>
      <c r="H66" s="11">
        <f>IF(C66="","",IFERROR(_xlfn.XLOOKUP(C66,Stammdaten!$A$8:$A$27,Stammdaten!$D$8:$D$27),""))</f>
        <v/>
      </c>
      <c r="I66" s="20" t="n"/>
      <c r="J66" s="20" t="n"/>
      <c r="K66" s="11">
        <f>IF(OR(A66="",C66="",E66="",F66="",AND(I66="",H66="")),"",IFERROR(F66*IF(I66="",H66,I66)+IF(J66="",0,J66),""))</f>
        <v/>
      </c>
      <c r="L66" s="21" t="n"/>
    </row>
    <row r="67">
      <c r="A67" s="15" t="n"/>
      <c r="B67" s="22">
        <f>IF(A67="","",DATE(YEAR(A67),MONTH(A67),1))</f>
        <v/>
      </c>
      <c r="C67" s="17" t="n"/>
      <c r="D67" s="12">
        <f>IF(C67="","",IFERROR(_xlfn.XLOOKUP(C67,Stammdaten!$A$8:$A$27,Stammdaten!$B$8:$B$27),"Nicht gefunden"))</f>
        <v/>
      </c>
      <c r="E67" s="18" t="n"/>
      <c r="F67" s="19" t="n"/>
      <c r="G67" s="12">
        <f>IF(C67="","",IFERROR(_xlfn.XLOOKUP(C67,Stammdaten!$A$8:$A$27,Stammdaten!$C$8:$C$27),"Nicht gefunden"))</f>
        <v/>
      </c>
      <c r="H67" s="10">
        <f>IF(C67="","",IFERROR(_xlfn.XLOOKUP(C67,Stammdaten!$A$8:$A$27,Stammdaten!$D$8:$D$27),""))</f>
        <v/>
      </c>
      <c r="I67" s="20" t="n"/>
      <c r="J67" s="20" t="n"/>
      <c r="K67" s="10">
        <f>IF(OR(A67="",C67="",E67="",F67="",AND(I67="",H67="")),"",IFERROR(F67*IF(I67="",H67,I67)+IF(J67="",0,J67),""))</f>
        <v/>
      </c>
      <c r="L67" s="21" t="n"/>
    </row>
    <row r="68">
      <c r="A68" s="15" t="n"/>
      <c r="B68" s="16">
        <f>IF(A68="","",DATE(YEAR(A68),MONTH(A68),1))</f>
        <v/>
      </c>
      <c r="C68" s="17" t="n"/>
      <c r="D68" s="7">
        <f>IF(C68="","",IFERROR(_xlfn.XLOOKUP(C68,Stammdaten!$A$8:$A$27,Stammdaten!$B$8:$B$27),"Nicht gefunden"))</f>
        <v/>
      </c>
      <c r="E68" s="18" t="n"/>
      <c r="F68" s="19" t="n"/>
      <c r="G68" s="7">
        <f>IF(C68="","",IFERROR(_xlfn.XLOOKUP(C68,Stammdaten!$A$8:$A$27,Stammdaten!$C$8:$C$27),"Nicht gefunden"))</f>
        <v/>
      </c>
      <c r="H68" s="11">
        <f>IF(C68="","",IFERROR(_xlfn.XLOOKUP(C68,Stammdaten!$A$8:$A$27,Stammdaten!$D$8:$D$27),""))</f>
        <v/>
      </c>
      <c r="I68" s="20" t="n"/>
      <c r="J68" s="20" t="n"/>
      <c r="K68" s="11">
        <f>IF(OR(A68="",C68="",E68="",F68="",AND(I68="",H68="")),"",IFERROR(F68*IF(I68="",H68,I68)+IF(J68="",0,J68),""))</f>
        <v/>
      </c>
      <c r="L68" s="21" t="n"/>
    </row>
    <row r="69">
      <c r="A69" s="15" t="n"/>
      <c r="B69" s="22">
        <f>IF(A69="","",DATE(YEAR(A69),MONTH(A69),1))</f>
        <v/>
      </c>
      <c r="C69" s="17" t="n"/>
      <c r="D69" s="12">
        <f>IF(C69="","",IFERROR(_xlfn.XLOOKUP(C69,Stammdaten!$A$8:$A$27,Stammdaten!$B$8:$B$27),"Nicht gefunden"))</f>
        <v/>
      </c>
      <c r="E69" s="18" t="n"/>
      <c r="F69" s="19" t="n"/>
      <c r="G69" s="12">
        <f>IF(C69="","",IFERROR(_xlfn.XLOOKUP(C69,Stammdaten!$A$8:$A$27,Stammdaten!$C$8:$C$27),"Nicht gefunden"))</f>
        <v/>
      </c>
      <c r="H69" s="10">
        <f>IF(C69="","",IFERROR(_xlfn.XLOOKUP(C69,Stammdaten!$A$8:$A$27,Stammdaten!$D$8:$D$27),""))</f>
        <v/>
      </c>
      <c r="I69" s="20" t="n"/>
      <c r="J69" s="20" t="n"/>
      <c r="K69" s="10">
        <f>IF(OR(A69="",C69="",E69="",F69="",AND(I69="",H69="")),"",IFERROR(F69*IF(I69="",H69,I69)+IF(J69="",0,J69),""))</f>
        <v/>
      </c>
      <c r="L69" s="21" t="n"/>
    </row>
    <row r="70">
      <c r="A70" s="15" t="n"/>
      <c r="B70" s="16">
        <f>IF(A70="","",DATE(YEAR(A70),MONTH(A70),1))</f>
        <v/>
      </c>
      <c r="C70" s="17" t="n"/>
      <c r="D70" s="7">
        <f>IF(C70="","",IFERROR(_xlfn.XLOOKUP(C70,Stammdaten!$A$8:$A$27,Stammdaten!$B$8:$B$27),"Nicht gefunden"))</f>
        <v/>
      </c>
      <c r="E70" s="18" t="n"/>
      <c r="F70" s="19" t="n"/>
      <c r="G70" s="7">
        <f>IF(C70="","",IFERROR(_xlfn.XLOOKUP(C70,Stammdaten!$A$8:$A$27,Stammdaten!$C$8:$C$27),"Nicht gefunden"))</f>
        <v/>
      </c>
      <c r="H70" s="11">
        <f>IF(C70="","",IFERROR(_xlfn.XLOOKUP(C70,Stammdaten!$A$8:$A$27,Stammdaten!$D$8:$D$27),""))</f>
        <v/>
      </c>
      <c r="I70" s="20" t="n"/>
      <c r="J70" s="20" t="n"/>
      <c r="K70" s="11">
        <f>IF(OR(A70="",C70="",E70="",F70="",AND(I70="",H70="")),"",IFERROR(F70*IF(I70="",H70,I70)+IF(J70="",0,J70),""))</f>
        <v/>
      </c>
      <c r="L70" s="21" t="n"/>
    </row>
    <row r="71">
      <c r="A71" s="15" t="n"/>
      <c r="B71" s="22">
        <f>IF(A71="","",DATE(YEAR(A71),MONTH(A71),1))</f>
        <v/>
      </c>
      <c r="C71" s="17" t="n"/>
      <c r="D71" s="12">
        <f>IF(C71="","",IFERROR(_xlfn.XLOOKUP(C71,Stammdaten!$A$8:$A$27,Stammdaten!$B$8:$B$27),"Nicht gefunden"))</f>
        <v/>
      </c>
      <c r="E71" s="18" t="n"/>
      <c r="F71" s="19" t="n"/>
      <c r="G71" s="12">
        <f>IF(C71="","",IFERROR(_xlfn.XLOOKUP(C71,Stammdaten!$A$8:$A$27,Stammdaten!$C$8:$C$27),"Nicht gefunden"))</f>
        <v/>
      </c>
      <c r="H71" s="10">
        <f>IF(C71="","",IFERROR(_xlfn.XLOOKUP(C71,Stammdaten!$A$8:$A$27,Stammdaten!$D$8:$D$27),""))</f>
        <v/>
      </c>
      <c r="I71" s="20" t="n"/>
      <c r="J71" s="20" t="n"/>
      <c r="K71" s="10">
        <f>IF(OR(A71="",C71="",E71="",F71="",AND(I71="",H71="")),"",IFERROR(F71*IF(I71="",H71,I71)+IF(J71="",0,J71),""))</f>
        <v/>
      </c>
      <c r="L71" s="21" t="n"/>
    </row>
    <row r="72">
      <c r="A72" s="15" t="n"/>
      <c r="B72" s="16">
        <f>IF(A72="","",DATE(YEAR(A72),MONTH(A72),1))</f>
        <v/>
      </c>
      <c r="C72" s="17" t="n"/>
      <c r="D72" s="7">
        <f>IF(C72="","",IFERROR(_xlfn.XLOOKUP(C72,Stammdaten!$A$8:$A$27,Stammdaten!$B$8:$B$27),"Nicht gefunden"))</f>
        <v/>
      </c>
      <c r="E72" s="18" t="n"/>
      <c r="F72" s="19" t="n"/>
      <c r="G72" s="7">
        <f>IF(C72="","",IFERROR(_xlfn.XLOOKUP(C72,Stammdaten!$A$8:$A$27,Stammdaten!$C$8:$C$27),"Nicht gefunden"))</f>
        <v/>
      </c>
      <c r="H72" s="11">
        <f>IF(C72="","",IFERROR(_xlfn.XLOOKUP(C72,Stammdaten!$A$8:$A$27,Stammdaten!$D$8:$D$27),""))</f>
        <v/>
      </c>
      <c r="I72" s="20" t="n"/>
      <c r="J72" s="20" t="n"/>
      <c r="K72" s="11">
        <f>IF(OR(A72="",C72="",E72="",F72="",AND(I72="",H72="")),"",IFERROR(F72*IF(I72="",H72,I72)+IF(J72="",0,J72),""))</f>
        <v/>
      </c>
      <c r="L72" s="21" t="n"/>
    </row>
    <row r="73">
      <c r="A73" s="15" t="n"/>
      <c r="B73" s="22">
        <f>IF(A73="","",DATE(YEAR(A73),MONTH(A73),1))</f>
        <v/>
      </c>
      <c r="C73" s="17" t="n"/>
      <c r="D73" s="12">
        <f>IF(C73="","",IFERROR(_xlfn.XLOOKUP(C73,Stammdaten!$A$8:$A$27,Stammdaten!$B$8:$B$27),"Nicht gefunden"))</f>
        <v/>
      </c>
      <c r="E73" s="18" t="n"/>
      <c r="F73" s="19" t="n"/>
      <c r="G73" s="12">
        <f>IF(C73="","",IFERROR(_xlfn.XLOOKUP(C73,Stammdaten!$A$8:$A$27,Stammdaten!$C$8:$C$27),"Nicht gefunden"))</f>
        <v/>
      </c>
      <c r="H73" s="10">
        <f>IF(C73="","",IFERROR(_xlfn.XLOOKUP(C73,Stammdaten!$A$8:$A$27,Stammdaten!$D$8:$D$27),""))</f>
        <v/>
      </c>
      <c r="I73" s="20" t="n"/>
      <c r="J73" s="20" t="n"/>
      <c r="K73" s="10">
        <f>IF(OR(A73="",C73="",E73="",F73="",AND(I73="",H73="")),"",IFERROR(F73*IF(I73="",H73,I73)+IF(J73="",0,J73),""))</f>
        <v/>
      </c>
      <c r="L73" s="21" t="n"/>
    </row>
    <row r="74">
      <c r="A74" s="15" t="n"/>
      <c r="B74" s="16">
        <f>IF(A74="","",DATE(YEAR(A74),MONTH(A74),1))</f>
        <v/>
      </c>
      <c r="C74" s="17" t="n"/>
      <c r="D74" s="7">
        <f>IF(C74="","",IFERROR(_xlfn.XLOOKUP(C74,Stammdaten!$A$8:$A$27,Stammdaten!$B$8:$B$27),"Nicht gefunden"))</f>
        <v/>
      </c>
      <c r="E74" s="18" t="n"/>
      <c r="F74" s="19" t="n"/>
      <c r="G74" s="7">
        <f>IF(C74="","",IFERROR(_xlfn.XLOOKUP(C74,Stammdaten!$A$8:$A$27,Stammdaten!$C$8:$C$27),"Nicht gefunden"))</f>
        <v/>
      </c>
      <c r="H74" s="11">
        <f>IF(C74="","",IFERROR(_xlfn.XLOOKUP(C74,Stammdaten!$A$8:$A$27,Stammdaten!$D$8:$D$27),""))</f>
        <v/>
      </c>
      <c r="I74" s="20" t="n"/>
      <c r="J74" s="20" t="n"/>
      <c r="K74" s="11">
        <f>IF(OR(A74="",C74="",E74="",F74="",AND(I74="",H74="")),"",IFERROR(F74*IF(I74="",H74,I74)+IF(J74="",0,J74),""))</f>
        <v/>
      </c>
      <c r="L74" s="21" t="n"/>
    </row>
    <row r="75">
      <c r="A75" s="15" t="n"/>
      <c r="B75" s="22">
        <f>IF(A75="","",DATE(YEAR(A75),MONTH(A75),1))</f>
        <v/>
      </c>
      <c r="C75" s="17" t="n"/>
      <c r="D75" s="12">
        <f>IF(C75="","",IFERROR(_xlfn.XLOOKUP(C75,Stammdaten!$A$8:$A$27,Stammdaten!$B$8:$B$27),"Nicht gefunden"))</f>
        <v/>
      </c>
      <c r="E75" s="18" t="n"/>
      <c r="F75" s="19" t="n"/>
      <c r="G75" s="12">
        <f>IF(C75="","",IFERROR(_xlfn.XLOOKUP(C75,Stammdaten!$A$8:$A$27,Stammdaten!$C$8:$C$27),"Nicht gefunden"))</f>
        <v/>
      </c>
      <c r="H75" s="10">
        <f>IF(C75="","",IFERROR(_xlfn.XLOOKUP(C75,Stammdaten!$A$8:$A$27,Stammdaten!$D$8:$D$27),""))</f>
        <v/>
      </c>
      <c r="I75" s="20" t="n"/>
      <c r="J75" s="20" t="n"/>
      <c r="K75" s="10">
        <f>IF(OR(A75="",C75="",E75="",F75="",AND(I75="",H75="")),"",IFERROR(F75*IF(I75="",H75,I75)+IF(J75="",0,J75),""))</f>
        <v/>
      </c>
      <c r="L75" s="21" t="n"/>
    </row>
    <row r="76">
      <c r="A76" s="15" t="n"/>
      <c r="B76" s="16">
        <f>IF(A76="","",DATE(YEAR(A76),MONTH(A76),1))</f>
        <v/>
      </c>
      <c r="C76" s="17" t="n"/>
      <c r="D76" s="7">
        <f>IF(C76="","",IFERROR(_xlfn.XLOOKUP(C76,Stammdaten!$A$8:$A$27,Stammdaten!$B$8:$B$27),"Nicht gefunden"))</f>
        <v/>
      </c>
      <c r="E76" s="18" t="n"/>
      <c r="F76" s="19" t="n"/>
      <c r="G76" s="7">
        <f>IF(C76="","",IFERROR(_xlfn.XLOOKUP(C76,Stammdaten!$A$8:$A$27,Stammdaten!$C$8:$C$27),"Nicht gefunden"))</f>
        <v/>
      </c>
      <c r="H76" s="11">
        <f>IF(C76="","",IFERROR(_xlfn.XLOOKUP(C76,Stammdaten!$A$8:$A$27,Stammdaten!$D$8:$D$27),""))</f>
        <v/>
      </c>
      <c r="I76" s="20" t="n"/>
      <c r="J76" s="20" t="n"/>
      <c r="K76" s="11">
        <f>IF(OR(A76="",C76="",E76="",F76="",AND(I76="",H76="")),"",IFERROR(F76*IF(I76="",H76,I76)+IF(J76="",0,J76),""))</f>
        <v/>
      </c>
      <c r="L76" s="21" t="n"/>
    </row>
    <row r="77">
      <c r="A77" s="15" t="n"/>
      <c r="B77" s="22">
        <f>IF(A77="","",DATE(YEAR(A77),MONTH(A77),1))</f>
        <v/>
      </c>
      <c r="C77" s="17" t="n"/>
      <c r="D77" s="12">
        <f>IF(C77="","",IFERROR(_xlfn.XLOOKUP(C77,Stammdaten!$A$8:$A$27,Stammdaten!$B$8:$B$27),"Nicht gefunden"))</f>
        <v/>
      </c>
      <c r="E77" s="18" t="n"/>
      <c r="F77" s="19" t="n"/>
      <c r="G77" s="12">
        <f>IF(C77="","",IFERROR(_xlfn.XLOOKUP(C77,Stammdaten!$A$8:$A$27,Stammdaten!$C$8:$C$27),"Nicht gefunden"))</f>
        <v/>
      </c>
      <c r="H77" s="10">
        <f>IF(C77="","",IFERROR(_xlfn.XLOOKUP(C77,Stammdaten!$A$8:$A$27,Stammdaten!$D$8:$D$27),""))</f>
        <v/>
      </c>
      <c r="I77" s="20" t="n"/>
      <c r="J77" s="20" t="n"/>
      <c r="K77" s="10">
        <f>IF(OR(A77="",C77="",E77="",F77="",AND(I77="",H77="")),"",IFERROR(F77*IF(I77="",H77,I77)+IF(J77="",0,J77),""))</f>
        <v/>
      </c>
      <c r="L77" s="21" t="n"/>
    </row>
    <row r="78">
      <c r="A78" s="15" t="n"/>
      <c r="B78" s="16">
        <f>IF(A78="","",DATE(YEAR(A78),MONTH(A78),1))</f>
        <v/>
      </c>
      <c r="C78" s="17" t="n"/>
      <c r="D78" s="7">
        <f>IF(C78="","",IFERROR(_xlfn.XLOOKUP(C78,Stammdaten!$A$8:$A$27,Stammdaten!$B$8:$B$27),"Nicht gefunden"))</f>
        <v/>
      </c>
      <c r="E78" s="18" t="n"/>
      <c r="F78" s="19" t="n"/>
      <c r="G78" s="7">
        <f>IF(C78="","",IFERROR(_xlfn.XLOOKUP(C78,Stammdaten!$A$8:$A$27,Stammdaten!$C$8:$C$27),"Nicht gefunden"))</f>
        <v/>
      </c>
      <c r="H78" s="11">
        <f>IF(C78="","",IFERROR(_xlfn.XLOOKUP(C78,Stammdaten!$A$8:$A$27,Stammdaten!$D$8:$D$27),""))</f>
        <v/>
      </c>
      <c r="I78" s="20" t="n"/>
      <c r="J78" s="20" t="n"/>
      <c r="K78" s="11">
        <f>IF(OR(A78="",C78="",E78="",F78="",AND(I78="",H78="")),"",IFERROR(F78*IF(I78="",H78,I78)+IF(J78="",0,J78),""))</f>
        <v/>
      </c>
      <c r="L78" s="21" t="n"/>
    </row>
    <row r="79">
      <c r="A79" s="15" t="n"/>
      <c r="B79" s="22">
        <f>IF(A79="","",DATE(YEAR(A79),MONTH(A79),1))</f>
        <v/>
      </c>
      <c r="C79" s="17" t="n"/>
      <c r="D79" s="12">
        <f>IF(C79="","",IFERROR(_xlfn.XLOOKUP(C79,Stammdaten!$A$8:$A$27,Stammdaten!$B$8:$B$27),"Nicht gefunden"))</f>
        <v/>
      </c>
      <c r="E79" s="18" t="n"/>
      <c r="F79" s="19" t="n"/>
      <c r="G79" s="12">
        <f>IF(C79="","",IFERROR(_xlfn.XLOOKUP(C79,Stammdaten!$A$8:$A$27,Stammdaten!$C$8:$C$27),"Nicht gefunden"))</f>
        <v/>
      </c>
      <c r="H79" s="10">
        <f>IF(C79="","",IFERROR(_xlfn.XLOOKUP(C79,Stammdaten!$A$8:$A$27,Stammdaten!$D$8:$D$27),""))</f>
        <v/>
      </c>
      <c r="I79" s="20" t="n"/>
      <c r="J79" s="20" t="n"/>
      <c r="K79" s="10">
        <f>IF(OR(A79="",C79="",E79="",F79="",AND(I79="",H79="")),"",IFERROR(F79*IF(I79="",H79,I79)+IF(J79="",0,J79),""))</f>
        <v/>
      </c>
      <c r="L79" s="21" t="n"/>
    </row>
    <row r="80">
      <c r="A80" s="15" t="n"/>
      <c r="B80" s="16">
        <f>IF(A80="","",DATE(YEAR(A80),MONTH(A80),1))</f>
        <v/>
      </c>
      <c r="C80" s="17" t="n"/>
      <c r="D80" s="7">
        <f>IF(C80="","",IFERROR(_xlfn.XLOOKUP(C80,Stammdaten!$A$8:$A$27,Stammdaten!$B$8:$B$27),"Nicht gefunden"))</f>
        <v/>
      </c>
      <c r="E80" s="18" t="n"/>
      <c r="F80" s="19" t="n"/>
      <c r="G80" s="7">
        <f>IF(C80="","",IFERROR(_xlfn.XLOOKUP(C80,Stammdaten!$A$8:$A$27,Stammdaten!$C$8:$C$27),"Nicht gefunden"))</f>
        <v/>
      </c>
      <c r="H80" s="11">
        <f>IF(C80="","",IFERROR(_xlfn.XLOOKUP(C80,Stammdaten!$A$8:$A$27,Stammdaten!$D$8:$D$27),""))</f>
        <v/>
      </c>
      <c r="I80" s="20" t="n"/>
      <c r="J80" s="20" t="n"/>
      <c r="K80" s="11">
        <f>IF(OR(A80="",C80="",E80="",F80="",AND(I80="",H80="")),"",IFERROR(F80*IF(I80="",H80,I80)+IF(J80="",0,J80),""))</f>
        <v/>
      </c>
      <c r="L80" s="21" t="n"/>
    </row>
    <row r="81">
      <c r="A81" s="15" t="n"/>
      <c r="B81" s="22">
        <f>IF(A81="","",DATE(YEAR(A81),MONTH(A81),1))</f>
        <v/>
      </c>
      <c r="C81" s="17" t="n"/>
      <c r="D81" s="12">
        <f>IF(C81="","",IFERROR(_xlfn.XLOOKUP(C81,Stammdaten!$A$8:$A$27,Stammdaten!$B$8:$B$27),"Nicht gefunden"))</f>
        <v/>
      </c>
      <c r="E81" s="18" t="n"/>
      <c r="F81" s="19" t="n"/>
      <c r="G81" s="12">
        <f>IF(C81="","",IFERROR(_xlfn.XLOOKUP(C81,Stammdaten!$A$8:$A$27,Stammdaten!$C$8:$C$27),"Nicht gefunden"))</f>
        <v/>
      </c>
      <c r="H81" s="10">
        <f>IF(C81="","",IFERROR(_xlfn.XLOOKUP(C81,Stammdaten!$A$8:$A$27,Stammdaten!$D$8:$D$27),""))</f>
        <v/>
      </c>
      <c r="I81" s="20" t="n"/>
      <c r="J81" s="20" t="n"/>
      <c r="K81" s="10">
        <f>IF(OR(A81="",C81="",E81="",F81="",AND(I81="",H81="")),"",IFERROR(F81*IF(I81="",H81,I81)+IF(J81="",0,J81),""))</f>
        <v/>
      </c>
      <c r="L81" s="21" t="n"/>
    </row>
    <row r="82">
      <c r="A82" s="15" t="n"/>
      <c r="B82" s="16">
        <f>IF(A82="","",DATE(YEAR(A82),MONTH(A82),1))</f>
        <v/>
      </c>
      <c r="C82" s="17" t="n"/>
      <c r="D82" s="7">
        <f>IF(C82="","",IFERROR(_xlfn.XLOOKUP(C82,Stammdaten!$A$8:$A$27,Stammdaten!$B$8:$B$27),"Nicht gefunden"))</f>
        <v/>
      </c>
      <c r="E82" s="18" t="n"/>
      <c r="F82" s="19" t="n"/>
      <c r="G82" s="7">
        <f>IF(C82="","",IFERROR(_xlfn.XLOOKUP(C82,Stammdaten!$A$8:$A$27,Stammdaten!$C$8:$C$27),"Nicht gefunden"))</f>
        <v/>
      </c>
      <c r="H82" s="11">
        <f>IF(C82="","",IFERROR(_xlfn.XLOOKUP(C82,Stammdaten!$A$8:$A$27,Stammdaten!$D$8:$D$27),""))</f>
        <v/>
      </c>
      <c r="I82" s="20" t="n"/>
      <c r="J82" s="20" t="n"/>
      <c r="K82" s="11">
        <f>IF(OR(A82="",C82="",E82="",F82="",AND(I82="",H82="")),"",IFERROR(F82*IF(I82="",H82,I82)+IF(J82="",0,J82),""))</f>
        <v/>
      </c>
      <c r="L82" s="21" t="n"/>
    </row>
    <row r="83">
      <c r="A83" s="15" t="n"/>
      <c r="B83" s="22">
        <f>IF(A83="","",DATE(YEAR(A83),MONTH(A83),1))</f>
        <v/>
      </c>
      <c r="C83" s="17" t="n"/>
      <c r="D83" s="12">
        <f>IF(C83="","",IFERROR(_xlfn.XLOOKUP(C83,Stammdaten!$A$8:$A$27,Stammdaten!$B$8:$B$27),"Nicht gefunden"))</f>
        <v/>
      </c>
      <c r="E83" s="18" t="n"/>
      <c r="F83" s="19" t="n"/>
      <c r="G83" s="12">
        <f>IF(C83="","",IFERROR(_xlfn.XLOOKUP(C83,Stammdaten!$A$8:$A$27,Stammdaten!$C$8:$C$27),"Nicht gefunden"))</f>
        <v/>
      </c>
      <c r="H83" s="10">
        <f>IF(C83="","",IFERROR(_xlfn.XLOOKUP(C83,Stammdaten!$A$8:$A$27,Stammdaten!$D$8:$D$27),""))</f>
        <v/>
      </c>
      <c r="I83" s="20" t="n"/>
      <c r="J83" s="20" t="n"/>
      <c r="K83" s="10">
        <f>IF(OR(A83="",C83="",E83="",F83="",AND(I83="",H83="")),"",IFERROR(F83*IF(I83="",H83,I83)+IF(J83="",0,J83),""))</f>
        <v/>
      </c>
      <c r="L83" s="21" t="n"/>
    </row>
    <row r="84">
      <c r="A84" s="15" t="n"/>
      <c r="B84" s="16">
        <f>IF(A84="","",DATE(YEAR(A84),MONTH(A84),1))</f>
        <v/>
      </c>
      <c r="C84" s="17" t="n"/>
      <c r="D84" s="7">
        <f>IF(C84="","",IFERROR(_xlfn.XLOOKUP(C84,Stammdaten!$A$8:$A$27,Stammdaten!$B$8:$B$27),"Nicht gefunden"))</f>
        <v/>
      </c>
      <c r="E84" s="18" t="n"/>
      <c r="F84" s="19" t="n"/>
      <c r="G84" s="7">
        <f>IF(C84="","",IFERROR(_xlfn.XLOOKUP(C84,Stammdaten!$A$8:$A$27,Stammdaten!$C$8:$C$27),"Nicht gefunden"))</f>
        <v/>
      </c>
      <c r="H84" s="11">
        <f>IF(C84="","",IFERROR(_xlfn.XLOOKUP(C84,Stammdaten!$A$8:$A$27,Stammdaten!$D$8:$D$27),""))</f>
        <v/>
      </c>
      <c r="I84" s="20" t="n"/>
      <c r="J84" s="20" t="n"/>
      <c r="K84" s="11">
        <f>IF(OR(A84="",C84="",E84="",F84="",AND(I84="",H84="")),"",IFERROR(F84*IF(I84="",H84,I84)+IF(J84="",0,J84),""))</f>
        <v/>
      </c>
      <c r="L84" s="21" t="n"/>
    </row>
    <row r="85">
      <c r="A85" s="15" t="n"/>
      <c r="B85" s="22">
        <f>IF(A85="","",DATE(YEAR(A85),MONTH(A85),1))</f>
        <v/>
      </c>
      <c r="C85" s="17" t="n"/>
      <c r="D85" s="12">
        <f>IF(C85="","",IFERROR(_xlfn.XLOOKUP(C85,Stammdaten!$A$8:$A$27,Stammdaten!$B$8:$B$27),"Nicht gefunden"))</f>
        <v/>
      </c>
      <c r="E85" s="18" t="n"/>
      <c r="F85" s="19" t="n"/>
      <c r="G85" s="12">
        <f>IF(C85="","",IFERROR(_xlfn.XLOOKUP(C85,Stammdaten!$A$8:$A$27,Stammdaten!$C$8:$C$27),"Nicht gefunden"))</f>
        <v/>
      </c>
      <c r="H85" s="10">
        <f>IF(C85="","",IFERROR(_xlfn.XLOOKUP(C85,Stammdaten!$A$8:$A$27,Stammdaten!$D$8:$D$27),""))</f>
        <v/>
      </c>
      <c r="I85" s="20" t="n"/>
      <c r="J85" s="20" t="n"/>
      <c r="K85" s="10">
        <f>IF(OR(A85="",C85="",E85="",F85="",AND(I85="",H85="")),"",IFERROR(F85*IF(I85="",H85,I85)+IF(J85="",0,J85),""))</f>
        <v/>
      </c>
      <c r="L85" s="21" t="n"/>
    </row>
    <row r="86">
      <c r="A86" s="15" t="n"/>
      <c r="B86" s="16">
        <f>IF(A86="","",DATE(YEAR(A86),MONTH(A86),1))</f>
        <v/>
      </c>
      <c r="C86" s="17" t="n"/>
      <c r="D86" s="7">
        <f>IF(C86="","",IFERROR(_xlfn.XLOOKUP(C86,Stammdaten!$A$8:$A$27,Stammdaten!$B$8:$B$27),"Nicht gefunden"))</f>
        <v/>
      </c>
      <c r="E86" s="18" t="n"/>
      <c r="F86" s="19" t="n"/>
      <c r="G86" s="7">
        <f>IF(C86="","",IFERROR(_xlfn.XLOOKUP(C86,Stammdaten!$A$8:$A$27,Stammdaten!$C$8:$C$27),"Nicht gefunden"))</f>
        <v/>
      </c>
      <c r="H86" s="11">
        <f>IF(C86="","",IFERROR(_xlfn.XLOOKUP(C86,Stammdaten!$A$8:$A$27,Stammdaten!$D$8:$D$27),""))</f>
        <v/>
      </c>
      <c r="I86" s="20" t="n"/>
      <c r="J86" s="20" t="n"/>
      <c r="K86" s="11">
        <f>IF(OR(A86="",C86="",E86="",F86="",AND(I86="",H86="")),"",IFERROR(F86*IF(I86="",H86,I86)+IF(J86="",0,J86),""))</f>
        <v/>
      </c>
      <c r="L86" s="21" t="n"/>
    </row>
    <row r="87">
      <c r="A87" s="15" t="n"/>
      <c r="B87" s="22">
        <f>IF(A87="","",DATE(YEAR(A87),MONTH(A87),1))</f>
        <v/>
      </c>
      <c r="C87" s="17" t="n"/>
      <c r="D87" s="12">
        <f>IF(C87="","",IFERROR(_xlfn.XLOOKUP(C87,Stammdaten!$A$8:$A$27,Stammdaten!$B$8:$B$27),"Nicht gefunden"))</f>
        <v/>
      </c>
      <c r="E87" s="18" t="n"/>
      <c r="F87" s="19" t="n"/>
      <c r="G87" s="12">
        <f>IF(C87="","",IFERROR(_xlfn.XLOOKUP(C87,Stammdaten!$A$8:$A$27,Stammdaten!$C$8:$C$27),"Nicht gefunden"))</f>
        <v/>
      </c>
      <c r="H87" s="10">
        <f>IF(C87="","",IFERROR(_xlfn.XLOOKUP(C87,Stammdaten!$A$8:$A$27,Stammdaten!$D$8:$D$27),""))</f>
        <v/>
      </c>
      <c r="I87" s="20" t="n"/>
      <c r="J87" s="20" t="n"/>
      <c r="K87" s="10">
        <f>IF(OR(A87="",C87="",E87="",F87="",AND(I87="",H87="")),"",IFERROR(F87*IF(I87="",H87,I87)+IF(J87="",0,J87),""))</f>
        <v/>
      </c>
      <c r="L87" s="21" t="n"/>
    </row>
    <row r="88">
      <c r="A88" s="15" t="n"/>
      <c r="B88" s="16">
        <f>IF(A88="","",DATE(YEAR(A88),MONTH(A88),1))</f>
        <v/>
      </c>
      <c r="C88" s="17" t="n"/>
      <c r="D88" s="7">
        <f>IF(C88="","",IFERROR(_xlfn.XLOOKUP(C88,Stammdaten!$A$8:$A$27,Stammdaten!$B$8:$B$27),"Nicht gefunden"))</f>
        <v/>
      </c>
      <c r="E88" s="18" t="n"/>
      <c r="F88" s="19" t="n"/>
      <c r="G88" s="7">
        <f>IF(C88="","",IFERROR(_xlfn.XLOOKUP(C88,Stammdaten!$A$8:$A$27,Stammdaten!$C$8:$C$27),"Nicht gefunden"))</f>
        <v/>
      </c>
      <c r="H88" s="11">
        <f>IF(C88="","",IFERROR(_xlfn.XLOOKUP(C88,Stammdaten!$A$8:$A$27,Stammdaten!$D$8:$D$27),""))</f>
        <v/>
      </c>
      <c r="I88" s="20" t="n"/>
      <c r="J88" s="20" t="n"/>
      <c r="K88" s="11">
        <f>IF(OR(A88="",C88="",E88="",F88="",AND(I88="",H88="")),"",IFERROR(F88*IF(I88="",H88,I88)+IF(J88="",0,J88),""))</f>
        <v/>
      </c>
      <c r="L88" s="21" t="n"/>
    </row>
    <row r="89">
      <c r="A89" s="15" t="n"/>
      <c r="B89" s="22">
        <f>IF(A89="","",DATE(YEAR(A89),MONTH(A89),1))</f>
        <v/>
      </c>
      <c r="C89" s="17" t="n"/>
      <c r="D89" s="12">
        <f>IF(C89="","",IFERROR(_xlfn.XLOOKUP(C89,Stammdaten!$A$8:$A$27,Stammdaten!$B$8:$B$27),"Nicht gefunden"))</f>
        <v/>
      </c>
      <c r="E89" s="18" t="n"/>
      <c r="F89" s="19" t="n"/>
      <c r="G89" s="12">
        <f>IF(C89="","",IFERROR(_xlfn.XLOOKUP(C89,Stammdaten!$A$8:$A$27,Stammdaten!$C$8:$C$27),"Nicht gefunden"))</f>
        <v/>
      </c>
      <c r="H89" s="10">
        <f>IF(C89="","",IFERROR(_xlfn.XLOOKUP(C89,Stammdaten!$A$8:$A$27,Stammdaten!$D$8:$D$27),""))</f>
        <v/>
      </c>
      <c r="I89" s="20" t="n"/>
      <c r="J89" s="20" t="n"/>
      <c r="K89" s="10">
        <f>IF(OR(A89="",C89="",E89="",F89="",AND(I89="",H89="")),"",IFERROR(F89*IF(I89="",H89,I89)+IF(J89="",0,J89),""))</f>
        <v/>
      </c>
      <c r="L89" s="21" t="n"/>
    </row>
    <row r="90">
      <c r="A90" s="15" t="n"/>
      <c r="B90" s="16">
        <f>IF(A90="","",DATE(YEAR(A90),MONTH(A90),1))</f>
        <v/>
      </c>
      <c r="C90" s="17" t="n"/>
      <c r="D90" s="7">
        <f>IF(C90="","",IFERROR(_xlfn.XLOOKUP(C90,Stammdaten!$A$8:$A$27,Stammdaten!$B$8:$B$27),"Nicht gefunden"))</f>
        <v/>
      </c>
      <c r="E90" s="18" t="n"/>
      <c r="F90" s="19" t="n"/>
      <c r="G90" s="7">
        <f>IF(C90="","",IFERROR(_xlfn.XLOOKUP(C90,Stammdaten!$A$8:$A$27,Stammdaten!$C$8:$C$27),"Nicht gefunden"))</f>
        <v/>
      </c>
      <c r="H90" s="11">
        <f>IF(C90="","",IFERROR(_xlfn.XLOOKUP(C90,Stammdaten!$A$8:$A$27,Stammdaten!$D$8:$D$27),""))</f>
        <v/>
      </c>
      <c r="I90" s="20" t="n"/>
      <c r="J90" s="20" t="n"/>
      <c r="K90" s="11">
        <f>IF(OR(A90="",C90="",E90="",F90="",AND(I90="",H90="")),"",IFERROR(F90*IF(I90="",H90,I90)+IF(J90="",0,J90),""))</f>
        <v/>
      </c>
      <c r="L90" s="21" t="n"/>
    </row>
    <row r="91">
      <c r="A91" s="15" t="n"/>
      <c r="B91" s="22">
        <f>IF(A91="","",DATE(YEAR(A91),MONTH(A91),1))</f>
        <v/>
      </c>
      <c r="C91" s="17" t="n"/>
      <c r="D91" s="12">
        <f>IF(C91="","",IFERROR(_xlfn.XLOOKUP(C91,Stammdaten!$A$8:$A$27,Stammdaten!$B$8:$B$27),"Nicht gefunden"))</f>
        <v/>
      </c>
      <c r="E91" s="18" t="n"/>
      <c r="F91" s="19" t="n"/>
      <c r="G91" s="12">
        <f>IF(C91="","",IFERROR(_xlfn.XLOOKUP(C91,Stammdaten!$A$8:$A$27,Stammdaten!$C$8:$C$27),"Nicht gefunden"))</f>
        <v/>
      </c>
      <c r="H91" s="10">
        <f>IF(C91="","",IFERROR(_xlfn.XLOOKUP(C91,Stammdaten!$A$8:$A$27,Stammdaten!$D$8:$D$27),""))</f>
        <v/>
      </c>
      <c r="I91" s="20" t="n"/>
      <c r="J91" s="20" t="n"/>
      <c r="K91" s="10">
        <f>IF(OR(A91="",C91="",E91="",F91="",AND(I91="",H91="")),"",IFERROR(F91*IF(I91="",H91,I91)+IF(J91="",0,J91),""))</f>
        <v/>
      </c>
      <c r="L91" s="21" t="n"/>
    </row>
    <row r="92">
      <c r="A92" s="15" t="n"/>
      <c r="B92" s="16">
        <f>IF(A92="","",DATE(YEAR(A92),MONTH(A92),1))</f>
        <v/>
      </c>
      <c r="C92" s="17" t="n"/>
      <c r="D92" s="7">
        <f>IF(C92="","",IFERROR(_xlfn.XLOOKUP(C92,Stammdaten!$A$8:$A$27,Stammdaten!$B$8:$B$27),"Nicht gefunden"))</f>
        <v/>
      </c>
      <c r="E92" s="18" t="n"/>
      <c r="F92" s="19" t="n"/>
      <c r="G92" s="7">
        <f>IF(C92="","",IFERROR(_xlfn.XLOOKUP(C92,Stammdaten!$A$8:$A$27,Stammdaten!$C$8:$C$27),"Nicht gefunden"))</f>
        <v/>
      </c>
      <c r="H92" s="11">
        <f>IF(C92="","",IFERROR(_xlfn.XLOOKUP(C92,Stammdaten!$A$8:$A$27,Stammdaten!$D$8:$D$27),""))</f>
        <v/>
      </c>
      <c r="I92" s="20" t="n"/>
      <c r="J92" s="20" t="n"/>
      <c r="K92" s="11">
        <f>IF(OR(A92="",C92="",E92="",F92="",AND(I92="",H92="")),"",IFERROR(F92*IF(I92="",H92,I92)+IF(J92="",0,J92),""))</f>
        <v/>
      </c>
      <c r="L92" s="21" t="n"/>
    </row>
    <row r="93">
      <c r="A93" s="15" t="n"/>
      <c r="B93" s="22">
        <f>IF(A93="","",DATE(YEAR(A93),MONTH(A93),1))</f>
        <v/>
      </c>
      <c r="C93" s="17" t="n"/>
      <c r="D93" s="12">
        <f>IF(C93="","",IFERROR(_xlfn.XLOOKUP(C93,Stammdaten!$A$8:$A$27,Stammdaten!$B$8:$B$27),"Nicht gefunden"))</f>
        <v/>
      </c>
      <c r="E93" s="18" t="n"/>
      <c r="F93" s="19" t="n"/>
      <c r="G93" s="12">
        <f>IF(C93="","",IFERROR(_xlfn.XLOOKUP(C93,Stammdaten!$A$8:$A$27,Stammdaten!$C$8:$C$27),"Nicht gefunden"))</f>
        <v/>
      </c>
      <c r="H93" s="10">
        <f>IF(C93="","",IFERROR(_xlfn.XLOOKUP(C93,Stammdaten!$A$8:$A$27,Stammdaten!$D$8:$D$27),""))</f>
        <v/>
      </c>
      <c r="I93" s="20" t="n"/>
      <c r="J93" s="20" t="n"/>
      <c r="K93" s="10">
        <f>IF(OR(A93="",C93="",E93="",F93="",AND(I93="",H93="")),"",IFERROR(F93*IF(I93="",H93,I93)+IF(J93="",0,J93),""))</f>
        <v/>
      </c>
      <c r="L93" s="21" t="n"/>
    </row>
    <row r="94">
      <c r="A94" s="15" t="n"/>
      <c r="B94" s="16">
        <f>IF(A94="","",DATE(YEAR(A94),MONTH(A94),1))</f>
        <v/>
      </c>
      <c r="C94" s="17" t="n"/>
      <c r="D94" s="7">
        <f>IF(C94="","",IFERROR(_xlfn.XLOOKUP(C94,Stammdaten!$A$8:$A$27,Stammdaten!$B$8:$B$27),"Nicht gefunden"))</f>
        <v/>
      </c>
      <c r="E94" s="18" t="n"/>
      <c r="F94" s="19" t="n"/>
      <c r="G94" s="7">
        <f>IF(C94="","",IFERROR(_xlfn.XLOOKUP(C94,Stammdaten!$A$8:$A$27,Stammdaten!$C$8:$C$27),"Nicht gefunden"))</f>
        <v/>
      </c>
      <c r="H94" s="11">
        <f>IF(C94="","",IFERROR(_xlfn.XLOOKUP(C94,Stammdaten!$A$8:$A$27,Stammdaten!$D$8:$D$27),""))</f>
        <v/>
      </c>
      <c r="I94" s="20" t="n"/>
      <c r="J94" s="20" t="n"/>
      <c r="K94" s="11">
        <f>IF(OR(A94="",C94="",E94="",F94="",AND(I94="",H94="")),"",IFERROR(F94*IF(I94="",H94,I94)+IF(J94="",0,J94),""))</f>
        <v/>
      </c>
      <c r="L94" s="21" t="n"/>
    </row>
    <row r="95">
      <c r="A95" s="15" t="n"/>
      <c r="B95" s="22">
        <f>IF(A95="","",DATE(YEAR(A95),MONTH(A95),1))</f>
        <v/>
      </c>
      <c r="C95" s="17" t="n"/>
      <c r="D95" s="12">
        <f>IF(C95="","",IFERROR(_xlfn.XLOOKUP(C95,Stammdaten!$A$8:$A$27,Stammdaten!$B$8:$B$27),"Nicht gefunden"))</f>
        <v/>
      </c>
      <c r="E95" s="18" t="n"/>
      <c r="F95" s="19" t="n"/>
      <c r="G95" s="12">
        <f>IF(C95="","",IFERROR(_xlfn.XLOOKUP(C95,Stammdaten!$A$8:$A$27,Stammdaten!$C$8:$C$27),"Nicht gefunden"))</f>
        <v/>
      </c>
      <c r="H95" s="10">
        <f>IF(C95="","",IFERROR(_xlfn.XLOOKUP(C95,Stammdaten!$A$8:$A$27,Stammdaten!$D$8:$D$27),""))</f>
        <v/>
      </c>
      <c r="I95" s="20" t="n"/>
      <c r="J95" s="20" t="n"/>
      <c r="K95" s="10">
        <f>IF(OR(A95="",C95="",E95="",F95="",AND(I95="",H95="")),"",IFERROR(F95*IF(I95="",H95,I95)+IF(J95="",0,J95),""))</f>
        <v/>
      </c>
      <c r="L95" s="21" t="n"/>
    </row>
    <row r="96">
      <c r="A96" s="15" t="n"/>
      <c r="B96" s="16">
        <f>IF(A96="","",DATE(YEAR(A96),MONTH(A96),1))</f>
        <v/>
      </c>
      <c r="C96" s="17" t="n"/>
      <c r="D96" s="7">
        <f>IF(C96="","",IFERROR(_xlfn.XLOOKUP(C96,Stammdaten!$A$8:$A$27,Stammdaten!$B$8:$B$27),"Nicht gefunden"))</f>
        <v/>
      </c>
      <c r="E96" s="18" t="n"/>
      <c r="F96" s="19" t="n"/>
      <c r="G96" s="7">
        <f>IF(C96="","",IFERROR(_xlfn.XLOOKUP(C96,Stammdaten!$A$8:$A$27,Stammdaten!$C$8:$C$27),"Nicht gefunden"))</f>
        <v/>
      </c>
      <c r="H96" s="11">
        <f>IF(C96="","",IFERROR(_xlfn.XLOOKUP(C96,Stammdaten!$A$8:$A$27,Stammdaten!$D$8:$D$27),""))</f>
        <v/>
      </c>
      <c r="I96" s="20" t="n"/>
      <c r="J96" s="20" t="n"/>
      <c r="K96" s="11">
        <f>IF(OR(A96="",C96="",E96="",F96="",AND(I96="",H96="")),"",IFERROR(F96*IF(I96="",H96,I96)+IF(J96="",0,J96),""))</f>
        <v/>
      </c>
      <c r="L96" s="21" t="n"/>
    </row>
    <row r="97">
      <c r="A97" s="15" t="n"/>
      <c r="B97" s="22">
        <f>IF(A97="","",DATE(YEAR(A97),MONTH(A97),1))</f>
        <v/>
      </c>
      <c r="C97" s="17" t="n"/>
      <c r="D97" s="12">
        <f>IF(C97="","",IFERROR(_xlfn.XLOOKUP(C97,Stammdaten!$A$8:$A$27,Stammdaten!$B$8:$B$27),"Nicht gefunden"))</f>
        <v/>
      </c>
      <c r="E97" s="18" t="n"/>
      <c r="F97" s="19" t="n"/>
      <c r="G97" s="12">
        <f>IF(C97="","",IFERROR(_xlfn.XLOOKUP(C97,Stammdaten!$A$8:$A$27,Stammdaten!$C$8:$C$27),"Nicht gefunden"))</f>
        <v/>
      </c>
      <c r="H97" s="10">
        <f>IF(C97="","",IFERROR(_xlfn.XLOOKUP(C97,Stammdaten!$A$8:$A$27,Stammdaten!$D$8:$D$27),""))</f>
        <v/>
      </c>
      <c r="I97" s="20" t="n"/>
      <c r="J97" s="20" t="n"/>
      <c r="K97" s="10">
        <f>IF(OR(A97="",C97="",E97="",F97="",AND(I97="",H97="")),"",IFERROR(F97*IF(I97="",H97,I97)+IF(J97="",0,J97),""))</f>
        <v/>
      </c>
      <c r="L97" s="21" t="n"/>
    </row>
    <row r="98">
      <c r="A98" s="15" t="n"/>
      <c r="B98" s="16">
        <f>IF(A98="","",DATE(YEAR(A98),MONTH(A98),1))</f>
        <v/>
      </c>
      <c r="C98" s="17" t="n"/>
      <c r="D98" s="7">
        <f>IF(C98="","",IFERROR(_xlfn.XLOOKUP(C98,Stammdaten!$A$8:$A$27,Stammdaten!$B$8:$B$27),"Nicht gefunden"))</f>
        <v/>
      </c>
      <c r="E98" s="18" t="n"/>
      <c r="F98" s="19" t="n"/>
      <c r="G98" s="7">
        <f>IF(C98="","",IFERROR(_xlfn.XLOOKUP(C98,Stammdaten!$A$8:$A$27,Stammdaten!$C$8:$C$27),"Nicht gefunden"))</f>
        <v/>
      </c>
      <c r="H98" s="11">
        <f>IF(C98="","",IFERROR(_xlfn.XLOOKUP(C98,Stammdaten!$A$8:$A$27,Stammdaten!$D$8:$D$27),""))</f>
        <v/>
      </c>
      <c r="I98" s="20" t="n"/>
      <c r="J98" s="20" t="n"/>
      <c r="K98" s="11">
        <f>IF(OR(A98="",C98="",E98="",F98="",AND(I98="",H98="")),"",IFERROR(F98*IF(I98="",H98,I98)+IF(J98="",0,J98),""))</f>
        <v/>
      </c>
      <c r="L98" s="21" t="n"/>
    </row>
    <row r="99">
      <c r="A99" s="15" t="n"/>
      <c r="B99" s="22">
        <f>IF(A99="","",DATE(YEAR(A99),MONTH(A99),1))</f>
        <v/>
      </c>
      <c r="C99" s="17" t="n"/>
      <c r="D99" s="12">
        <f>IF(C99="","",IFERROR(_xlfn.XLOOKUP(C99,Stammdaten!$A$8:$A$27,Stammdaten!$B$8:$B$27),"Nicht gefunden"))</f>
        <v/>
      </c>
      <c r="E99" s="18" t="n"/>
      <c r="F99" s="19" t="n"/>
      <c r="G99" s="12">
        <f>IF(C99="","",IFERROR(_xlfn.XLOOKUP(C99,Stammdaten!$A$8:$A$27,Stammdaten!$C$8:$C$27),"Nicht gefunden"))</f>
        <v/>
      </c>
      <c r="H99" s="10">
        <f>IF(C99="","",IFERROR(_xlfn.XLOOKUP(C99,Stammdaten!$A$8:$A$27,Stammdaten!$D$8:$D$27),""))</f>
        <v/>
      </c>
      <c r="I99" s="20" t="n"/>
      <c r="J99" s="20" t="n"/>
      <c r="K99" s="10">
        <f>IF(OR(A99="",C99="",E99="",F99="",AND(I99="",H99="")),"",IFERROR(F99*IF(I99="",H99,I99)+IF(J99="",0,J99),""))</f>
        <v/>
      </c>
      <c r="L99" s="21" t="n"/>
    </row>
    <row r="100">
      <c r="A100" s="15" t="n"/>
      <c r="B100" s="16">
        <f>IF(A100="","",DATE(YEAR(A100),MONTH(A100),1))</f>
        <v/>
      </c>
      <c r="C100" s="17" t="n"/>
      <c r="D100" s="7">
        <f>IF(C100="","",IFERROR(_xlfn.XLOOKUP(C100,Stammdaten!$A$8:$A$27,Stammdaten!$B$8:$B$27),"Nicht gefunden"))</f>
        <v/>
      </c>
      <c r="E100" s="18" t="n"/>
      <c r="F100" s="19" t="n"/>
      <c r="G100" s="7">
        <f>IF(C100="","",IFERROR(_xlfn.XLOOKUP(C100,Stammdaten!$A$8:$A$27,Stammdaten!$C$8:$C$27),"Nicht gefunden"))</f>
        <v/>
      </c>
      <c r="H100" s="11">
        <f>IF(C100="","",IFERROR(_xlfn.XLOOKUP(C100,Stammdaten!$A$8:$A$27,Stammdaten!$D$8:$D$27),""))</f>
        <v/>
      </c>
      <c r="I100" s="20" t="n"/>
      <c r="J100" s="20" t="n"/>
      <c r="K100" s="11">
        <f>IF(OR(A100="",C100="",E100="",F100="",AND(I100="",H100="")),"",IFERROR(F100*IF(I100="",H100,I100)+IF(J100="",0,J100),""))</f>
        <v/>
      </c>
      <c r="L100" s="21" t="n"/>
    </row>
    <row r="101">
      <c r="A101" s="15" t="n"/>
      <c r="B101" s="22">
        <f>IF(A101="","",DATE(YEAR(A101),MONTH(A101),1))</f>
        <v/>
      </c>
      <c r="C101" s="17" t="n"/>
      <c r="D101" s="12">
        <f>IF(C101="","",IFERROR(_xlfn.XLOOKUP(C101,Stammdaten!$A$8:$A$27,Stammdaten!$B$8:$B$27),"Nicht gefunden"))</f>
        <v/>
      </c>
      <c r="E101" s="18" t="n"/>
      <c r="F101" s="19" t="n"/>
      <c r="G101" s="12">
        <f>IF(C101="","",IFERROR(_xlfn.XLOOKUP(C101,Stammdaten!$A$8:$A$27,Stammdaten!$C$8:$C$27),"Nicht gefunden"))</f>
        <v/>
      </c>
      <c r="H101" s="10">
        <f>IF(C101="","",IFERROR(_xlfn.XLOOKUP(C101,Stammdaten!$A$8:$A$27,Stammdaten!$D$8:$D$27),""))</f>
        <v/>
      </c>
      <c r="I101" s="20" t="n"/>
      <c r="J101" s="20" t="n"/>
      <c r="K101" s="10">
        <f>IF(OR(A101="",C101="",E101="",F101="",AND(I101="",H101="")),"",IFERROR(F101*IF(I101="",H101,I101)+IF(J101="",0,J101),""))</f>
        <v/>
      </c>
      <c r="L101" s="21" t="n"/>
    </row>
    <row r="102">
      <c r="A102" s="15" t="n"/>
      <c r="B102" s="16">
        <f>IF(A102="","",DATE(YEAR(A102),MONTH(A102),1))</f>
        <v/>
      </c>
      <c r="C102" s="17" t="n"/>
      <c r="D102" s="7">
        <f>IF(C102="","",IFERROR(_xlfn.XLOOKUP(C102,Stammdaten!$A$8:$A$27,Stammdaten!$B$8:$B$27),"Nicht gefunden"))</f>
        <v/>
      </c>
      <c r="E102" s="18" t="n"/>
      <c r="F102" s="19" t="n"/>
      <c r="G102" s="7">
        <f>IF(C102="","",IFERROR(_xlfn.XLOOKUP(C102,Stammdaten!$A$8:$A$27,Stammdaten!$C$8:$C$27),"Nicht gefunden"))</f>
        <v/>
      </c>
      <c r="H102" s="11">
        <f>IF(C102="","",IFERROR(_xlfn.XLOOKUP(C102,Stammdaten!$A$8:$A$27,Stammdaten!$D$8:$D$27),""))</f>
        <v/>
      </c>
      <c r="I102" s="20" t="n"/>
      <c r="J102" s="20" t="n"/>
      <c r="K102" s="11">
        <f>IF(OR(A102="",C102="",E102="",F102="",AND(I102="",H102="")),"",IFERROR(F102*IF(I102="",H102,I102)+IF(J102="",0,J102),""))</f>
        <v/>
      </c>
      <c r="L102" s="21" t="n"/>
    </row>
    <row r="103">
      <c r="A103" s="15" t="n"/>
      <c r="B103" s="22">
        <f>IF(A103="","",DATE(YEAR(A103),MONTH(A103),1))</f>
        <v/>
      </c>
      <c r="C103" s="17" t="n"/>
      <c r="D103" s="12">
        <f>IF(C103="","",IFERROR(_xlfn.XLOOKUP(C103,Stammdaten!$A$8:$A$27,Stammdaten!$B$8:$B$27),"Nicht gefunden"))</f>
        <v/>
      </c>
      <c r="E103" s="18" t="n"/>
      <c r="F103" s="19" t="n"/>
      <c r="G103" s="12">
        <f>IF(C103="","",IFERROR(_xlfn.XLOOKUP(C103,Stammdaten!$A$8:$A$27,Stammdaten!$C$8:$C$27),"Nicht gefunden"))</f>
        <v/>
      </c>
      <c r="H103" s="10">
        <f>IF(C103="","",IFERROR(_xlfn.XLOOKUP(C103,Stammdaten!$A$8:$A$27,Stammdaten!$D$8:$D$27),""))</f>
        <v/>
      </c>
      <c r="I103" s="20" t="n"/>
      <c r="J103" s="20" t="n"/>
      <c r="K103" s="10">
        <f>IF(OR(A103="",C103="",E103="",F103="",AND(I103="",H103="")),"",IFERROR(F103*IF(I103="",H103,I103)+IF(J103="",0,J103),""))</f>
        <v/>
      </c>
      <c r="L103" s="21" t="n"/>
    </row>
    <row r="104">
      <c r="A104" s="15" t="n"/>
      <c r="B104" s="16">
        <f>IF(A104="","",DATE(YEAR(A104),MONTH(A104),1))</f>
        <v/>
      </c>
      <c r="C104" s="17" t="n"/>
      <c r="D104" s="7">
        <f>IF(C104="","",IFERROR(_xlfn.XLOOKUP(C104,Stammdaten!$A$8:$A$27,Stammdaten!$B$8:$B$27),"Nicht gefunden"))</f>
        <v/>
      </c>
      <c r="E104" s="18" t="n"/>
      <c r="F104" s="19" t="n"/>
      <c r="G104" s="7">
        <f>IF(C104="","",IFERROR(_xlfn.XLOOKUP(C104,Stammdaten!$A$8:$A$27,Stammdaten!$C$8:$C$27),"Nicht gefunden"))</f>
        <v/>
      </c>
      <c r="H104" s="11">
        <f>IF(C104="","",IFERROR(_xlfn.XLOOKUP(C104,Stammdaten!$A$8:$A$27,Stammdaten!$D$8:$D$27),""))</f>
        <v/>
      </c>
      <c r="I104" s="20" t="n"/>
      <c r="J104" s="20" t="n"/>
      <c r="K104" s="11">
        <f>IF(OR(A104="",C104="",E104="",F104="",AND(I104="",H104="")),"",IFERROR(F104*IF(I104="",H104,I104)+IF(J104="",0,J104),""))</f>
        <v/>
      </c>
      <c r="L104" s="21" t="n"/>
    </row>
    <row r="105">
      <c r="A105" s="15" t="n"/>
      <c r="B105" s="22">
        <f>IF(A105="","",DATE(YEAR(A105),MONTH(A105),1))</f>
        <v/>
      </c>
      <c r="C105" s="17" t="n"/>
      <c r="D105" s="12">
        <f>IF(C105="","",IFERROR(_xlfn.XLOOKUP(C105,Stammdaten!$A$8:$A$27,Stammdaten!$B$8:$B$27),"Nicht gefunden"))</f>
        <v/>
      </c>
      <c r="E105" s="18" t="n"/>
      <c r="F105" s="19" t="n"/>
      <c r="G105" s="12">
        <f>IF(C105="","",IFERROR(_xlfn.XLOOKUP(C105,Stammdaten!$A$8:$A$27,Stammdaten!$C$8:$C$27),"Nicht gefunden"))</f>
        <v/>
      </c>
      <c r="H105" s="10">
        <f>IF(C105="","",IFERROR(_xlfn.XLOOKUP(C105,Stammdaten!$A$8:$A$27,Stammdaten!$D$8:$D$27),""))</f>
        <v/>
      </c>
      <c r="I105" s="20" t="n"/>
      <c r="J105" s="20" t="n"/>
      <c r="K105" s="10">
        <f>IF(OR(A105="",C105="",E105="",F105="",AND(I105="",H105="")),"",IFERROR(F105*IF(I105="",H105,I105)+IF(J105="",0,J105),""))</f>
        <v/>
      </c>
      <c r="L105" s="21" t="n"/>
    </row>
    <row r="106">
      <c r="A106" s="15" t="n"/>
      <c r="B106" s="16">
        <f>IF(A106="","",DATE(YEAR(A106),MONTH(A106),1))</f>
        <v/>
      </c>
      <c r="C106" s="17" t="n"/>
      <c r="D106" s="7">
        <f>IF(C106="","",IFERROR(_xlfn.XLOOKUP(C106,Stammdaten!$A$8:$A$27,Stammdaten!$B$8:$B$27),"Nicht gefunden"))</f>
        <v/>
      </c>
      <c r="E106" s="18" t="n"/>
      <c r="F106" s="19" t="n"/>
      <c r="G106" s="7">
        <f>IF(C106="","",IFERROR(_xlfn.XLOOKUP(C106,Stammdaten!$A$8:$A$27,Stammdaten!$C$8:$C$27),"Nicht gefunden"))</f>
        <v/>
      </c>
      <c r="H106" s="11">
        <f>IF(C106="","",IFERROR(_xlfn.XLOOKUP(C106,Stammdaten!$A$8:$A$27,Stammdaten!$D$8:$D$27),""))</f>
        <v/>
      </c>
      <c r="I106" s="20" t="n"/>
      <c r="J106" s="20" t="n"/>
      <c r="K106" s="11">
        <f>IF(OR(A106="",C106="",E106="",F106="",AND(I106="",H106="")),"",IFERROR(F106*IF(I106="",H106,I106)+IF(J106="",0,J106),""))</f>
        <v/>
      </c>
      <c r="L106" s="21" t="n"/>
    </row>
    <row r="107">
      <c r="A107" s="15" t="n"/>
      <c r="B107" s="22">
        <f>IF(A107="","",DATE(YEAR(A107),MONTH(A107),1))</f>
        <v/>
      </c>
      <c r="C107" s="17" t="n"/>
      <c r="D107" s="12">
        <f>IF(C107="","",IFERROR(_xlfn.XLOOKUP(C107,Stammdaten!$A$8:$A$27,Stammdaten!$B$8:$B$27),"Nicht gefunden"))</f>
        <v/>
      </c>
      <c r="E107" s="18" t="n"/>
      <c r="F107" s="19" t="n"/>
      <c r="G107" s="12">
        <f>IF(C107="","",IFERROR(_xlfn.XLOOKUP(C107,Stammdaten!$A$8:$A$27,Stammdaten!$C$8:$C$27),"Nicht gefunden"))</f>
        <v/>
      </c>
      <c r="H107" s="10">
        <f>IF(C107="","",IFERROR(_xlfn.XLOOKUP(C107,Stammdaten!$A$8:$A$27,Stammdaten!$D$8:$D$27),""))</f>
        <v/>
      </c>
      <c r="I107" s="20" t="n"/>
      <c r="J107" s="20" t="n"/>
      <c r="K107" s="10">
        <f>IF(OR(A107="",C107="",E107="",F107="",AND(I107="",H107="")),"",IFERROR(F107*IF(I107="",H107,I107)+IF(J107="",0,J107),""))</f>
        <v/>
      </c>
      <c r="L107" s="21" t="n"/>
    </row>
    <row r="108">
      <c r="A108" s="15" t="n"/>
      <c r="B108" s="16">
        <f>IF(A108="","",DATE(YEAR(A108),MONTH(A108),1))</f>
        <v/>
      </c>
      <c r="C108" s="17" t="n"/>
      <c r="D108" s="7">
        <f>IF(C108="","",IFERROR(_xlfn.XLOOKUP(C108,Stammdaten!$A$8:$A$27,Stammdaten!$B$8:$B$27),"Nicht gefunden"))</f>
        <v/>
      </c>
      <c r="E108" s="18" t="n"/>
      <c r="F108" s="19" t="n"/>
      <c r="G108" s="7">
        <f>IF(C108="","",IFERROR(_xlfn.XLOOKUP(C108,Stammdaten!$A$8:$A$27,Stammdaten!$C$8:$C$27),"Nicht gefunden"))</f>
        <v/>
      </c>
      <c r="H108" s="11">
        <f>IF(C108="","",IFERROR(_xlfn.XLOOKUP(C108,Stammdaten!$A$8:$A$27,Stammdaten!$D$8:$D$27),""))</f>
        <v/>
      </c>
      <c r="I108" s="20" t="n"/>
      <c r="J108" s="20" t="n"/>
      <c r="K108" s="11">
        <f>IF(OR(A108="",C108="",E108="",F108="",AND(I108="",H108="")),"",IFERROR(F108*IF(I108="",H108,I108)+IF(J108="",0,J108),""))</f>
        <v/>
      </c>
      <c r="L108" s="21" t="n"/>
    </row>
    <row r="109">
      <c r="A109" s="15" t="n"/>
      <c r="B109" s="22">
        <f>IF(A109="","",DATE(YEAR(A109),MONTH(A109),1))</f>
        <v/>
      </c>
      <c r="C109" s="17" t="n"/>
      <c r="D109" s="12">
        <f>IF(C109="","",IFERROR(_xlfn.XLOOKUP(C109,Stammdaten!$A$8:$A$27,Stammdaten!$B$8:$B$27),"Nicht gefunden"))</f>
        <v/>
      </c>
      <c r="E109" s="18" t="n"/>
      <c r="F109" s="19" t="n"/>
      <c r="G109" s="12">
        <f>IF(C109="","",IFERROR(_xlfn.XLOOKUP(C109,Stammdaten!$A$8:$A$27,Stammdaten!$C$8:$C$27),"Nicht gefunden"))</f>
        <v/>
      </c>
      <c r="H109" s="10">
        <f>IF(C109="","",IFERROR(_xlfn.XLOOKUP(C109,Stammdaten!$A$8:$A$27,Stammdaten!$D$8:$D$27),""))</f>
        <v/>
      </c>
      <c r="I109" s="20" t="n"/>
      <c r="J109" s="20" t="n"/>
      <c r="K109" s="10">
        <f>IF(OR(A109="",C109="",E109="",F109="",AND(I109="",H109="")),"",IFERROR(F109*IF(I109="",H109,I109)+IF(J109="",0,J109),""))</f>
        <v/>
      </c>
      <c r="L109" s="21" t="n"/>
    </row>
    <row r="110">
      <c r="A110" s="15" t="n"/>
      <c r="B110" s="16">
        <f>IF(A110="","",DATE(YEAR(A110),MONTH(A110),1))</f>
        <v/>
      </c>
      <c r="C110" s="17" t="n"/>
      <c r="D110" s="7">
        <f>IF(C110="","",IFERROR(_xlfn.XLOOKUP(C110,Stammdaten!$A$8:$A$27,Stammdaten!$B$8:$B$27),"Nicht gefunden"))</f>
        <v/>
      </c>
      <c r="E110" s="18" t="n"/>
      <c r="F110" s="19" t="n"/>
      <c r="G110" s="7">
        <f>IF(C110="","",IFERROR(_xlfn.XLOOKUP(C110,Stammdaten!$A$8:$A$27,Stammdaten!$C$8:$C$27),"Nicht gefunden"))</f>
        <v/>
      </c>
      <c r="H110" s="11">
        <f>IF(C110="","",IFERROR(_xlfn.XLOOKUP(C110,Stammdaten!$A$8:$A$27,Stammdaten!$D$8:$D$27),""))</f>
        <v/>
      </c>
      <c r="I110" s="20" t="n"/>
      <c r="J110" s="20" t="n"/>
      <c r="K110" s="11">
        <f>IF(OR(A110="",C110="",E110="",F110="",AND(I110="",H110="")),"",IFERROR(F110*IF(I110="",H110,I110)+IF(J110="",0,J110),""))</f>
        <v/>
      </c>
      <c r="L110" s="21" t="n"/>
    </row>
    <row r="111">
      <c r="A111" s="15" t="n"/>
      <c r="B111" s="22">
        <f>IF(A111="","",DATE(YEAR(A111),MONTH(A111),1))</f>
        <v/>
      </c>
      <c r="C111" s="17" t="n"/>
      <c r="D111" s="12">
        <f>IF(C111="","",IFERROR(_xlfn.XLOOKUP(C111,Stammdaten!$A$8:$A$27,Stammdaten!$B$8:$B$27),"Nicht gefunden"))</f>
        <v/>
      </c>
      <c r="E111" s="18" t="n"/>
      <c r="F111" s="19" t="n"/>
      <c r="G111" s="12">
        <f>IF(C111="","",IFERROR(_xlfn.XLOOKUP(C111,Stammdaten!$A$8:$A$27,Stammdaten!$C$8:$C$27),"Nicht gefunden"))</f>
        <v/>
      </c>
      <c r="H111" s="10">
        <f>IF(C111="","",IFERROR(_xlfn.XLOOKUP(C111,Stammdaten!$A$8:$A$27,Stammdaten!$D$8:$D$27),""))</f>
        <v/>
      </c>
      <c r="I111" s="20" t="n"/>
      <c r="J111" s="20" t="n"/>
      <c r="K111" s="10">
        <f>IF(OR(A111="",C111="",E111="",F111="",AND(I111="",H111="")),"",IFERROR(F111*IF(I111="",H111,I111)+IF(J111="",0,J111),""))</f>
        <v/>
      </c>
      <c r="L111" s="21" t="n"/>
    </row>
    <row r="112">
      <c r="A112" s="15" t="n"/>
      <c r="B112" s="16">
        <f>IF(A112="","",DATE(YEAR(A112),MONTH(A112),1))</f>
        <v/>
      </c>
      <c r="C112" s="17" t="n"/>
      <c r="D112" s="7">
        <f>IF(C112="","",IFERROR(_xlfn.XLOOKUP(C112,Stammdaten!$A$8:$A$27,Stammdaten!$B$8:$B$27),"Nicht gefunden"))</f>
        <v/>
      </c>
      <c r="E112" s="18" t="n"/>
      <c r="F112" s="19" t="n"/>
      <c r="G112" s="7">
        <f>IF(C112="","",IFERROR(_xlfn.XLOOKUP(C112,Stammdaten!$A$8:$A$27,Stammdaten!$C$8:$C$27),"Nicht gefunden"))</f>
        <v/>
      </c>
      <c r="H112" s="11">
        <f>IF(C112="","",IFERROR(_xlfn.XLOOKUP(C112,Stammdaten!$A$8:$A$27,Stammdaten!$D$8:$D$27),""))</f>
        <v/>
      </c>
      <c r="I112" s="20" t="n"/>
      <c r="J112" s="20" t="n"/>
      <c r="K112" s="11">
        <f>IF(OR(A112="",C112="",E112="",F112="",AND(I112="",H112="")),"",IFERROR(F112*IF(I112="",H112,I112)+IF(J112="",0,J112),""))</f>
        <v/>
      </c>
      <c r="L112" s="21" t="n"/>
    </row>
    <row r="113">
      <c r="A113" s="15" t="n"/>
      <c r="B113" s="22">
        <f>IF(A113="","",DATE(YEAR(A113),MONTH(A113),1))</f>
        <v/>
      </c>
      <c r="C113" s="17" t="n"/>
      <c r="D113" s="12">
        <f>IF(C113="","",IFERROR(_xlfn.XLOOKUP(C113,Stammdaten!$A$8:$A$27,Stammdaten!$B$8:$B$27),"Nicht gefunden"))</f>
        <v/>
      </c>
      <c r="E113" s="18" t="n"/>
      <c r="F113" s="19" t="n"/>
      <c r="G113" s="12">
        <f>IF(C113="","",IFERROR(_xlfn.XLOOKUP(C113,Stammdaten!$A$8:$A$27,Stammdaten!$C$8:$C$27),"Nicht gefunden"))</f>
        <v/>
      </c>
      <c r="H113" s="10">
        <f>IF(C113="","",IFERROR(_xlfn.XLOOKUP(C113,Stammdaten!$A$8:$A$27,Stammdaten!$D$8:$D$27),""))</f>
        <v/>
      </c>
      <c r="I113" s="20" t="n"/>
      <c r="J113" s="20" t="n"/>
      <c r="K113" s="10">
        <f>IF(OR(A113="",C113="",E113="",F113="",AND(I113="",H113="")),"",IFERROR(F113*IF(I113="",H113,I113)+IF(J113="",0,J113),""))</f>
        <v/>
      </c>
      <c r="L113" s="21" t="n"/>
    </row>
    <row r="114">
      <c r="A114" s="15" t="n"/>
      <c r="B114" s="16">
        <f>IF(A114="","",DATE(YEAR(A114),MONTH(A114),1))</f>
        <v/>
      </c>
      <c r="C114" s="17" t="n"/>
      <c r="D114" s="7">
        <f>IF(C114="","",IFERROR(_xlfn.XLOOKUP(C114,Stammdaten!$A$8:$A$27,Stammdaten!$B$8:$B$27),"Nicht gefunden"))</f>
        <v/>
      </c>
      <c r="E114" s="18" t="n"/>
      <c r="F114" s="19" t="n"/>
      <c r="G114" s="7">
        <f>IF(C114="","",IFERROR(_xlfn.XLOOKUP(C114,Stammdaten!$A$8:$A$27,Stammdaten!$C$8:$C$27),"Nicht gefunden"))</f>
        <v/>
      </c>
      <c r="H114" s="11">
        <f>IF(C114="","",IFERROR(_xlfn.XLOOKUP(C114,Stammdaten!$A$8:$A$27,Stammdaten!$D$8:$D$27),""))</f>
        <v/>
      </c>
      <c r="I114" s="20" t="n"/>
      <c r="J114" s="20" t="n"/>
      <c r="K114" s="11">
        <f>IF(OR(A114="",C114="",E114="",F114="",AND(I114="",H114="")),"",IFERROR(F114*IF(I114="",H114,I114)+IF(J114="",0,J114),""))</f>
        <v/>
      </c>
      <c r="L114" s="21" t="n"/>
    </row>
    <row r="115">
      <c r="A115" s="15" t="n"/>
      <c r="B115" s="22">
        <f>IF(A115="","",DATE(YEAR(A115),MONTH(A115),1))</f>
        <v/>
      </c>
      <c r="C115" s="17" t="n"/>
      <c r="D115" s="12">
        <f>IF(C115="","",IFERROR(_xlfn.XLOOKUP(C115,Stammdaten!$A$8:$A$27,Stammdaten!$B$8:$B$27),"Nicht gefunden"))</f>
        <v/>
      </c>
      <c r="E115" s="18" t="n"/>
      <c r="F115" s="19" t="n"/>
      <c r="G115" s="12">
        <f>IF(C115="","",IFERROR(_xlfn.XLOOKUP(C115,Stammdaten!$A$8:$A$27,Stammdaten!$C$8:$C$27),"Nicht gefunden"))</f>
        <v/>
      </c>
      <c r="H115" s="10">
        <f>IF(C115="","",IFERROR(_xlfn.XLOOKUP(C115,Stammdaten!$A$8:$A$27,Stammdaten!$D$8:$D$27),""))</f>
        <v/>
      </c>
      <c r="I115" s="20" t="n"/>
      <c r="J115" s="20" t="n"/>
      <c r="K115" s="10">
        <f>IF(OR(A115="",C115="",E115="",F115="",AND(I115="",H115="")),"",IFERROR(F115*IF(I115="",H115,I115)+IF(J115="",0,J115),""))</f>
        <v/>
      </c>
      <c r="L115" s="21" t="n"/>
    </row>
    <row r="116">
      <c r="A116" s="15" t="n"/>
      <c r="B116" s="16">
        <f>IF(A116="","",DATE(YEAR(A116),MONTH(A116),1))</f>
        <v/>
      </c>
      <c r="C116" s="17" t="n"/>
      <c r="D116" s="7">
        <f>IF(C116="","",IFERROR(_xlfn.XLOOKUP(C116,Stammdaten!$A$8:$A$27,Stammdaten!$B$8:$B$27),"Nicht gefunden"))</f>
        <v/>
      </c>
      <c r="E116" s="18" t="n"/>
      <c r="F116" s="19" t="n"/>
      <c r="G116" s="7">
        <f>IF(C116="","",IFERROR(_xlfn.XLOOKUP(C116,Stammdaten!$A$8:$A$27,Stammdaten!$C$8:$C$27),"Nicht gefunden"))</f>
        <v/>
      </c>
      <c r="H116" s="11">
        <f>IF(C116="","",IFERROR(_xlfn.XLOOKUP(C116,Stammdaten!$A$8:$A$27,Stammdaten!$D$8:$D$27),""))</f>
        <v/>
      </c>
      <c r="I116" s="20" t="n"/>
      <c r="J116" s="20" t="n"/>
      <c r="K116" s="11">
        <f>IF(OR(A116="",C116="",E116="",F116="",AND(I116="",H116="")),"",IFERROR(F116*IF(I116="",H116,I116)+IF(J116="",0,J116),""))</f>
        <v/>
      </c>
      <c r="L116" s="21" t="n"/>
    </row>
    <row r="117">
      <c r="A117" s="15" t="n"/>
      <c r="B117" s="22">
        <f>IF(A117="","",DATE(YEAR(A117),MONTH(A117),1))</f>
        <v/>
      </c>
      <c r="C117" s="17" t="n"/>
      <c r="D117" s="12">
        <f>IF(C117="","",IFERROR(_xlfn.XLOOKUP(C117,Stammdaten!$A$8:$A$27,Stammdaten!$B$8:$B$27),"Nicht gefunden"))</f>
        <v/>
      </c>
      <c r="E117" s="18" t="n"/>
      <c r="F117" s="19" t="n"/>
      <c r="G117" s="12">
        <f>IF(C117="","",IFERROR(_xlfn.XLOOKUP(C117,Stammdaten!$A$8:$A$27,Stammdaten!$C$8:$C$27),"Nicht gefunden"))</f>
        <v/>
      </c>
      <c r="H117" s="10">
        <f>IF(C117="","",IFERROR(_xlfn.XLOOKUP(C117,Stammdaten!$A$8:$A$27,Stammdaten!$D$8:$D$27),""))</f>
        <v/>
      </c>
      <c r="I117" s="20" t="n"/>
      <c r="J117" s="20" t="n"/>
      <c r="K117" s="10">
        <f>IF(OR(A117="",C117="",E117="",F117="",AND(I117="",H117="")),"",IFERROR(F117*IF(I117="",H117,I117)+IF(J117="",0,J117),""))</f>
        <v/>
      </c>
      <c r="L117" s="21" t="n"/>
    </row>
    <row r="118">
      <c r="A118" s="15" t="n"/>
      <c r="B118" s="16">
        <f>IF(A118="","",DATE(YEAR(A118),MONTH(A118),1))</f>
        <v/>
      </c>
      <c r="C118" s="17" t="n"/>
      <c r="D118" s="7">
        <f>IF(C118="","",IFERROR(_xlfn.XLOOKUP(C118,Stammdaten!$A$8:$A$27,Stammdaten!$B$8:$B$27),"Nicht gefunden"))</f>
        <v/>
      </c>
      <c r="E118" s="18" t="n"/>
      <c r="F118" s="19" t="n"/>
      <c r="G118" s="7">
        <f>IF(C118="","",IFERROR(_xlfn.XLOOKUP(C118,Stammdaten!$A$8:$A$27,Stammdaten!$C$8:$C$27),"Nicht gefunden"))</f>
        <v/>
      </c>
      <c r="H118" s="11">
        <f>IF(C118="","",IFERROR(_xlfn.XLOOKUP(C118,Stammdaten!$A$8:$A$27,Stammdaten!$D$8:$D$27),""))</f>
        <v/>
      </c>
      <c r="I118" s="20" t="n"/>
      <c r="J118" s="20" t="n"/>
      <c r="K118" s="11">
        <f>IF(OR(A118="",C118="",E118="",F118="",AND(I118="",H118="")),"",IFERROR(F118*IF(I118="",H118,I118)+IF(J118="",0,J118),""))</f>
        <v/>
      </c>
      <c r="L118" s="21" t="n"/>
    </row>
    <row r="119">
      <c r="A119" s="15" t="n"/>
      <c r="B119" s="22">
        <f>IF(A119="","",DATE(YEAR(A119),MONTH(A119),1))</f>
        <v/>
      </c>
      <c r="C119" s="17" t="n"/>
      <c r="D119" s="12">
        <f>IF(C119="","",IFERROR(_xlfn.XLOOKUP(C119,Stammdaten!$A$8:$A$27,Stammdaten!$B$8:$B$27),"Nicht gefunden"))</f>
        <v/>
      </c>
      <c r="E119" s="18" t="n"/>
      <c r="F119" s="19" t="n"/>
      <c r="G119" s="12">
        <f>IF(C119="","",IFERROR(_xlfn.XLOOKUP(C119,Stammdaten!$A$8:$A$27,Stammdaten!$C$8:$C$27),"Nicht gefunden"))</f>
        <v/>
      </c>
      <c r="H119" s="10">
        <f>IF(C119="","",IFERROR(_xlfn.XLOOKUP(C119,Stammdaten!$A$8:$A$27,Stammdaten!$D$8:$D$27),""))</f>
        <v/>
      </c>
      <c r="I119" s="20" t="n"/>
      <c r="J119" s="20" t="n"/>
      <c r="K119" s="10">
        <f>IF(OR(A119="",C119="",E119="",F119="",AND(I119="",H119="")),"",IFERROR(F119*IF(I119="",H119,I119)+IF(J119="",0,J119),""))</f>
        <v/>
      </c>
      <c r="L119" s="21" t="n"/>
    </row>
    <row r="120">
      <c r="A120" s="15" t="n"/>
      <c r="B120" s="16">
        <f>IF(A120="","",DATE(YEAR(A120),MONTH(A120),1))</f>
        <v/>
      </c>
      <c r="C120" s="17" t="n"/>
      <c r="D120" s="7">
        <f>IF(C120="","",IFERROR(_xlfn.XLOOKUP(C120,Stammdaten!$A$8:$A$27,Stammdaten!$B$8:$B$27),"Nicht gefunden"))</f>
        <v/>
      </c>
      <c r="E120" s="18" t="n"/>
      <c r="F120" s="19" t="n"/>
      <c r="G120" s="7">
        <f>IF(C120="","",IFERROR(_xlfn.XLOOKUP(C120,Stammdaten!$A$8:$A$27,Stammdaten!$C$8:$C$27),"Nicht gefunden"))</f>
        <v/>
      </c>
      <c r="H120" s="11">
        <f>IF(C120="","",IFERROR(_xlfn.XLOOKUP(C120,Stammdaten!$A$8:$A$27,Stammdaten!$D$8:$D$27),""))</f>
        <v/>
      </c>
      <c r="I120" s="20" t="n"/>
      <c r="J120" s="20" t="n"/>
      <c r="K120" s="11">
        <f>IF(OR(A120="",C120="",E120="",F120="",AND(I120="",H120="")),"",IFERROR(F120*IF(I120="",H120,I120)+IF(J120="",0,J120),""))</f>
        <v/>
      </c>
      <c r="L120" s="21" t="n"/>
    </row>
    <row r="121">
      <c r="A121" s="15" t="n"/>
      <c r="B121" s="22">
        <f>IF(A121="","",DATE(YEAR(A121),MONTH(A121),1))</f>
        <v/>
      </c>
      <c r="C121" s="17" t="n"/>
      <c r="D121" s="12">
        <f>IF(C121="","",IFERROR(_xlfn.XLOOKUP(C121,Stammdaten!$A$8:$A$27,Stammdaten!$B$8:$B$27),"Nicht gefunden"))</f>
        <v/>
      </c>
      <c r="E121" s="18" t="n"/>
      <c r="F121" s="19" t="n"/>
      <c r="G121" s="12">
        <f>IF(C121="","",IFERROR(_xlfn.XLOOKUP(C121,Stammdaten!$A$8:$A$27,Stammdaten!$C$8:$C$27),"Nicht gefunden"))</f>
        <v/>
      </c>
      <c r="H121" s="10">
        <f>IF(C121="","",IFERROR(_xlfn.XLOOKUP(C121,Stammdaten!$A$8:$A$27,Stammdaten!$D$8:$D$27),""))</f>
        <v/>
      </c>
      <c r="I121" s="20" t="n"/>
      <c r="J121" s="20" t="n"/>
      <c r="K121" s="10">
        <f>IF(OR(A121="",C121="",E121="",F121="",AND(I121="",H121="")),"",IFERROR(F121*IF(I121="",H121,I121)+IF(J121="",0,J121),""))</f>
        <v/>
      </c>
      <c r="L121" s="21" t="n"/>
    </row>
    <row r="122">
      <c r="A122" s="15" t="n"/>
      <c r="B122" s="16">
        <f>IF(A122="","",DATE(YEAR(A122),MONTH(A122),1))</f>
        <v/>
      </c>
      <c r="C122" s="17" t="n"/>
      <c r="D122" s="7">
        <f>IF(C122="","",IFERROR(_xlfn.XLOOKUP(C122,Stammdaten!$A$8:$A$27,Stammdaten!$B$8:$B$27),"Nicht gefunden"))</f>
        <v/>
      </c>
      <c r="E122" s="18" t="n"/>
      <c r="F122" s="19" t="n"/>
      <c r="G122" s="7">
        <f>IF(C122="","",IFERROR(_xlfn.XLOOKUP(C122,Stammdaten!$A$8:$A$27,Stammdaten!$C$8:$C$27),"Nicht gefunden"))</f>
        <v/>
      </c>
      <c r="H122" s="11">
        <f>IF(C122="","",IFERROR(_xlfn.XLOOKUP(C122,Stammdaten!$A$8:$A$27,Stammdaten!$D$8:$D$27),""))</f>
        <v/>
      </c>
      <c r="I122" s="20" t="n"/>
      <c r="J122" s="20" t="n"/>
      <c r="K122" s="11">
        <f>IF(OR(A122="",C122="",E122="",F122="",AND(I122="",H122="")),"",IFERROR(F122*IF(I122="",H122,I122)+IF(J122="",0,J122),""))</f>
        <v/>
      </c>
      <c r="L122" s="21" t="n"/>
    </row>
    <row r="123">
      <c r="A123" s="15" t="n"/>
      <c r="B123" s="22">
        <f>IF(A123="","",DATE(YEAR(A123),MONTH(A123),1))</f>
        <v/>
      </c>
      <c r="C123" s="17" t="n"/>
      <c r="D123" s="12">
        <f>IF(C123="","",IFERROR(_xlfn.XLOOKUP(C123,Stammdaten!$A$8:$A$27,Stammdaten!$B$8:$B$27),"Nicht gefunden"))</f>
        <v/>
      </c>
      <c r="E123" s="18" t="n"/>
      <c r="F123" s="19" t="n"/>
      <c r="G123" s="12">
        <f>IF(C123="","",IFERROR(_xlfn.XLOOKUP(C123,Stammdaten!$A$8:$A$27,Stammdaten!$C$8:$C$27),"Nicht gefunden"))</f>
        <v/>
      </c>
      <c r="H123" s="10">
        <f>IF(C123="","",IFERROR(_xlfn.XLOOKUP(C123,Stammdaten!$A$8:$A$27,Stammdaten!$D$8:$D$27),""))</f>
        <v/>
      </c>
      <c r="I123" s="20" t="n"/>
      <c r="J123" s="20" t="n"/>
      <c r="K123" s="10">
        <f>IF(OR(A123="",C123="",E123="",F123="",AND(I123="",H123="")),"",IFERROR(F123*IF(I123="",H123,I123)+IF(J123="",0,J123),""))</f>
        <v/>
      </c>
      <c r="L123" s="21" t="n"/>
    </row>
    <row r="124">
      <c r="A124" s="15" t="n"/>
      <c r="B124" s="16">
        <f>IF(A124="","",DATE(YEAR(A124),MONTH(A124),1))</f>
        <v/>
      </c>
      <c r="C124" s="17" t="n"/>
      <c r="D124" s="7">
        <f>IF(C124="","",IFERROR(_xlfn.XLOOKUP(C124,Stammdaten!$A$8:$A$27,Stammdaten!$B$8:$B$27),"Nicht gefunden"))</f>
        <v/>
      </c>
      <c r="E124" s="18" t="n"/>
      <c r="F124" s="19" t="n"/>
      <c r="G124" s="7">
        <f>IF(C124="","",IFERROR(_xlfn.XLOOKUP(C124,Stammdaten!$A$8:$A$27,Stammdaten!$C$8:$C$27),"Nicht gefunden"))</f>
        <v/>
      </c>
      <c r="H124" s="11">
        <f>IF(C124="","",IFERROR(_xlfn.XLOOKUP(C124,Stammdaten!$A$8:$A$27,Stammdaten!$D$8:$D$27),""))</f>
        <v/>
      </c>
      <c r="I124" s="20" t="n"/>
      <c r="J124" s="20" t="n"/>
      <c r="K124" s="11">
        <f>IF(OR(A124="",C124="",E124="",F124="",AND(I124="",H124="")),"",IFERROR(F124*IF(I124="",H124,I124)+IF(J124="",0,J124),""))</f>
        <v/>
      </c>
      <c r="L124" s="21" t="n"/>
    </row>
    <row r="125">
      <c r="A125" s="15" t="n"/>
      <c r="B125" s="22">
        <f>IF(A125="","",DATE(YEAR(A125),MONTH(A125),1))</f>
        <v/>
      </c>
      <c r="C125" s="17" t="n"/>
      <c r="D125" s="12">
        <f>IF(C125="","",IFERROR(_xlfn.XLOOKUP(C125,Stammdaten!$A$8:$A$27,Stammdaten!$B$8:$B$27),"Nicht gefunden"))</f>
        <v/>
      </c>
      <c r="E125" s="18" t="n"/>
      <c r="F125" s="19" t="n"/>
      <c r="G125" s="12">
        <f>IF(C125="","",IFERROR(_xlfn.XLOOKUP(C125,Stammdaten!$A$8:$A$27,Stammdaten!$C$8:$C$27),"Nicht gefunden"))</f>
        <v/>
      </c>
      <c r="H125" s="10">
        <f>IF(C125="","",IFERROR(_xlfn.XLOOKUP(C125,Stammdaten!$A$8:$A$27,Stammdaten!$D$8:$D$27),""))</f>
        <v/>
      </c>
      <c r="I125" s="20" t="n"/>
      <c r="J125" s="20" t="n"/>
      <c r="K125" s="10">
        <f>IF(OR(A125="",C125="",E125="",F125="",AND(I125="",H125="")),"",IFERROR(F125*IF(I125="",H125,I125)+IF(J125="",0,J125),""))</f>
        <v/>
      </c>
      <c r="L125" s="21" t="n"/>
    </row>
    <row r="126">
      <c r="A126" s="15" t="n"/>
      <c r="B126" s="16">
        <f>IF(A126="","",DATE(YEAR(A126),MONTH(A126),1))</f>
        <v/>
      </c>
      <c r="C126" s="17" t="n"/>
      <c r="D126" s="7">
        <f>IF(C126="","",IFERROR(_xlfn.XLOOKUP(C126,Stammdaten!$A$8:$A$27,Stammdaten!$B$8:$B$27),"Nicht gefunden"))</f>
        <v/>
      </c>
      <c r="E126" s="18" t="n"/>
      <c r="F126" s="19" t="n"/>
      <c r="G126" s="7">
        <f>IF(C126="","",IFERROR(_xlfn.XLOOKUP(C126,Stammdaten!$A$8:$A$27,Stammdaten!$C$8:$C$27),"Nicht gefunden"))</f>
        <v/>
      </c>
      <c r="H126" s="11">
        <f>IF(C126="","",IFERROR(_xlfn.XLOOKUP(C126,Stammdaten!$A$8:$A$27,Stammdaten!$D$8:$D$27),""))</f>
        <v/>
      </c>
      <c r="I126" s="20" t="n"/>
      <c r="J126" s="20" t="n"/>
      <c r="K126" s="11">
        <f>IF(OR(A126="",C126="",E126="",F126="",AND(I126="",H126="")),"",IFERROR(F126*IF(I126="",H126,I126)+IF(J126="",0,J126),""))</f>
        <v/>
      </c>
      <c r="L126" s="21" t="n"/>
    </row>
    <row r="127">
      <c r="A127" s="15" t="n"/>
      <c r="B127" s="22">
        <f>IF(A127="","",DATE(YEAR(A127),MONTH(A127),1))</f>
        <v/>
      </c>
      <c r="C127" s="17" t="n"/>
      <c r="D127" s="12">
        <f>IF(C127="","",IFERROR(_xlfn.XLOOKUP(C127,Stammdaten!$A$8:$A$27,Stammdaten!$B$8:$B$27),"Nicht gefunden"))</f>
        <v/>
      </c>
      <c r="E127" s="18" t="n"/>
      <c r="F127" s="19" t="n"/>
      <c r="G127" s="12">
        <f>IF(C127="","",IFERROR(_xlfn.XLOOKUP(C127,Stammdaten!$A$8:$A$27,Stammdaten!$C$8:$C$27),"Nicht gefunden"))</f>
        <v/>
      </c>
      <c r="H127" s="10">
        <f>IF(C127="","",IFERROR(_xlfn.XLOOKUP(C127,Stammdaten!$A$8:$A$27,Stammdaten!$D$8:$D$27),""))</f>
        <v/>
      </c>
      <c r="I127" s="20" t="n"/>
      <c r="J127" s="20" t="n"/>
      <c r="K127" s="10">
        <f>IF(OR(A127="",C127="",E127="",F127="",AND(I127="",H127="")),"",IFERROR(F127*IF(I127="",H127,I127)+IF(J127="",0,J127),""))</f>
        <v/>
      </c>
      <c r="L127" s="21" t="n"/>
    </row>
    <row r="128">
      <c r="A128" s="15" t="n"/>
      <c r="B128" s="16">
        <f>IF(A128="","",DATE(YEAR(A128),MONTH(A128),1))</f>
        <v/>
      </c>
      <c r="C128" s="17" t="n"/>
      <c r="D128" s="7">
        <f>IF(C128="","",IFERROR(_xlfn.XLOOKUP(C128,Stammdaten!$A$8:$A$27,Stammdaten!$B$8:$B$27),"Nicht gefunden"))</f>
        <v/>
      </c>
      <c r="E128" s="18" t="n"/>
      <c r="F128" s="19" t="n"/>
      <c r="G128" s="7">
        <f>IF(C128="","",IFERROR(_xlfn.XLOOKUP(C128,Stammdaten!$A$8:$A$27,Stammdaten!$C$8:$C$27),"Nicht gefunden"))</f>
        <v/>
      </c>
      <c r="H128" s="11">
        <f>IF(C128="","",IFERROR(_xlfn.XLOOKUP(C128,Stammdaten!$A$8:$A$27,Stammdaten!$D$8:$D$27),""))</f>
        <v/>
      </c>
      <c r="I128" s="20" t="n"/>
      <c r="J128" s="20" t="n"/>
      <c r="K128" s="11">
        <f>IF(OR(A128="",C128="",E128="",F128="",AND(I128="",H128="")),"",IFERROR(F128*IF(I128="",H128,I128)+IF(J128="",0,J128),""))</f>
        <v/>
      </c>
      <c r="L128" s="21" t="n"/>
    </row>
    <row r="129">
      <c r="A129" s="15" t="n"/>
      <c r="B129" s="22">
        <f>IF(A129="","",DATE(YEAR(A129),MONTH(A129),1))</f>
        <v/>
      </c>
      <c r="C129" s="17" t="n"/>
      <c r="D129" s="12">
        <f>IF(C129="","",IFERROR(_xlfn.XLOOKUP(C129,Stammdaten!$A$8:$A$27,Stammdaten!$B$8:$B$27),"Nicht gefunden"))</f>
        <v/>
      </c>
      <c r="E129" s="18" t="n"/>
      <c r="F129" s="19" t="n"/>
      <c r="G129" s="12">
        <f>IF(C129="","",IFERROR(_xlfn.XLOOKUP(C129,Stammdaten!$A$8:$A$27,Stammdaten!$C$8:$C$27),"Nicht gefunden"))</f>
        <v/>
      </c>
      <c r="H129" s="10">
        <f>IF(C129="","",IFERROR(_xlfn.XLOOKUP(C129,Stammdaten!$A$8:$A$27,Stammdaten!$D$8:$D$27),""))</f>
        <v/>
      </c>
      <c r="I129" s="20" t="n"/>
      <c r="J129" s="20" t="n"/>
      <c r="K129" s="10">
        <f>IF(OR(A129="",C129="",E129="",F129="",AND(I129="",H129="")),"",IFERROR(F129*IF(I129="",H129,I129)+IF(J129="",0,J129),""))</f>
        <v/>
      </c>
      <c r="L129" s="21" t="n"/>
    </row>
    <row r="130">
      <c r="A130" s="15" t="n"/>
      <c r="B130" s="16">
        <f>IF(A130="","",DATE(YEAR(A130),MONTH(A130),1))</f>
        <v/>
      </c>
      <c r="C130" s="17" t="n"/>
      <c r="D130" s="7">
        <f>IF(C130="","",IFERROR(_xlfn.XLOOKUP(C130,Stammdaten!$A$8:$A$27,Stammdaten!$B$8:$B$27),"Nicht gefunden"))</f>
        <v/>
      </c>
      <c r="E130" s="18" t="n"/>
      <c r="F130" s="19" t="n"/>
      <c r="G130" s="7">
        <f>IF(C130="","",IFERROR(_xlfn.XLOOKUP(C130,Stammdaten!$A$8:$A$27,Stammdaten!$C$8:$C$27),"Nicht gefunden"))</f>
        <v/>
      </c>
      <c r="H130" s="11">
        <f>IF(C130="","",IFERROR(_xlfn.XLOOKUP(C130,Stammdaten!$A$8:$A$27,Stammdaten!$D$8:$D$27),""))</f>
        <v/>
      </c>
      <c r="I130" s="20" t="n"/>
      <c r="J130" s="20" t="n"/>
      <c r="K130" s="11">
        <f>IF(OR(A130="",C130="",E130="",F130="",AND(I130="",H130="")),"",IFERROR(F130*IF(I130="",H130,I130)+IF(J130="",0,J130),""))</f>
        <v/>
      </c>
      <c r="L130" s="21" t="n"/>
    </row>
    <row r="131">
      <c r="A131" s="15" t="n"/>
      <c r="B131" s="22">
        <f>IF(A131="","",DATE(YEAR(A131),MONTH(A131),1))</f>
        <v/>
      </c>
      <c r="C131" s="17" t="n"/>
      <c r="D131" s="12">
        <f>IF(C131="","",IFERROR(_xlfn.XLOOKUP(C131,Stammdaten!$A$8:$A$27,Stammdaten!$B$8:$B$27),"Nicht gefunden"))</f>
        <v/>
      </c>
      <c r="E131" s="18" t="n"/>
      <c r="F131" s="19" t="n"/>
      <c r="G131" s="12">
        <f>IF(C131="","",IFERROR(_xlfn.XLOOKUP(C131,Stammdaten!$A$8:$A$27,Stammdaten!$C$8:$C$27),"Nicht gefunden"))</f>
        <v/>
      </c>
      <c r="H131" s="10">
        <f>IF(C131="","",IFERROR(_xlfn.XLOOKUP(C131,Stammdaten!$A$8:$A$27,Stammdaten!$D$8:$D$27),""))</f>
        <v/>
      </c>
      <c r="I131" s="20" t="n"/>
      <c r="J131" s="20" t="n"/>
      <c r="K131" s="10">
        <f>IF(OR(A131="",C131="",E131="",F131="",AND(I131="",H131="")),"",IFERROR(F131*IF(I131="",H131,I131)+IF(J131="",0,J131),""))</f>
        <v/>
      </c>
      <c r="L131" s="21" t="n"/>
    </row>
    <row r="132">
      <c r="A132" s="15" t="n"/>
      <c r="B132" s="16">
        <f>IF(A132="","",DATE(YEAR(A132),MONTH(A132),1))</f>
        <v/>
      </c>
      <c r="C132" s="17" t="n"/>
      <c r="D132" s="7">
        <f>IF(C132="","",IFERROR(_xlfn.XLOOKUP(C132,Stammdaten!$A$8:$A$27,Stammdaten!$B$8:$B$27),"Nicht gefunden"))</f>
        <v/>
      </c>
      <c r="E132" s="18" t="n"/>
      <c r="F132" s="19" t="n"/>
      <c r="G132" s="7">
        <f>IF(C132="","",IFERROR(_xlfn.XLOOKUP(C132,Stammdaten!$A$8:$A$27,Stammdaten!$C$8:$C$27),"Nicht gefunden"))</f>
        <v/>
      </c>
      <c r="H132" s="11">
        <f>IF(C132="","",IFERROR(_xlfn.XLOOKUP(C132,Stammdaten!$A$8:$A$27,Stammdaten!$D$8:$D$27),""))</f>
        <v/>
      </c>
      <c r="I132" s="20" t="n"/>
      <c r="J132" s="20" t="n"/>
      <c r="K132" s="11">
        <f>IF(OR(A132="",C132="",E132="",F132="",AND(I132="",H132="")),"",IFERROR(F132*IF(I132="",H132,I132)+IF(J132="",0,J132),""))</f>
        <v/>
      </c>
      <c r="L132" s="21" t="n"/>
    </row>
    <row r="133">
      <c r="A133" s="15" t="n"/>
      <c r="B133" s="22">
        <f>IF(A133="","",DATE(YEAR(A133),MONTH(A133),1))</f>
        <v/>
      </c>
      <c r="C133" s="17" t="n"/>
      <c r="D133" s="12">
        <f>IF(C133="","",IFERROR(_xlfn.XLOOKUP(C133,Stammdaten!$A$8:$A$27,Stammdaten!$B$8:$B$27),"Nicht gefunden"))</f>
        <v/>
      </c>
      <c r="E133" s="18" t="n"/>
      <c r="F133" s="19" t="n"/>
      <c r="G133" s="12">
        <f>IF(C133="","",IFERROR(_xlfn.XLOOKUP(C133,Stammdaten!$A$8:$A$27,Stammdaten!$C$8:$C$27),"Nicht gefunden"))</f>
        <v/>
      </c>
      <c r="H133" s="10">
        <f>IF(C133="","",IFERROR(_xlfn.XLOOKUP(C133,Stammdaten!$A$8:$A$27,Stammdaten!$D$8:$D$27),""))</f>
        <v/>
      </c>
      <c r="I133" s="20" t="n"/>
      <c r="J133" s="20" t="n"/>
      <c r="K133" s="10">
        <f>IF(OR(A133="",C133="",E133="",F133="",AND(I133="",H133="")),"",IFERROR(F133*IF(I133="",H133,I133)+IF(J133="",0,J133),""))</f>
        <v/>
      </c>
      <c r="L133" s="21" t="n"/>
    </row>
    <row r="134">
      <c r="A134" s="15" t="n"/>
      <c r="B134" s="16">
        <f>IF(A134="","",DATE(YEAR(A134),MONTH(A134),1))</f>
        <v/>
      </c>
      <c r="C134" s="17" t="n"/>
      <c r="D134" s="7">
        <f>IF(C134="","",IFERROR(_xlfn.XLOOKUP(C134,Stammdaten!$A$8:$A$27,Stammdaten!$B$8:$B$27),"Nicht gefunden"))</f>
        <v/>
      </c>
      <c r="E134" s="18" t="n"/>
      <c r="F134" s="19" t="n"/>
      <c r="G134" s="7">
        <f>IF(C134="","",IFERROR(_xlfn.XLOOKUP(C134,Stammdaten!$A$8:$A$27,Stammdaten!$C$8:$C$27),"Nicht gefunden"))</f>
        <v/>
      </c>
      <c r="H134" s="11">
        <f>IF(C134="","",IFERROR(_xlfn.XLOOKUP(C134,Stammdaten!$A$8:$A$27,Stammdaten!$D$8:$D$27),""))</f>
        <v/>
      </c>
      <c r="I134" s="20" t="n"/>
      <c r="J134" s="20" t="n"/>
      <c r="K134" s="11">
        <f>IF(OR(A134="",C134="",E134="",F134="",AND(I134="",H134="")),"",IFERROR(F134*IF(I134="",H134,I134)+IF(J134="",0,J134),""))</f>
        <v/>
      </c>
      <c r="L134" s="21" t="n"/>
    </row>
    <row r="135">
      <c r="A135" s="15" t="n"/>
      <c r="B135" s="22">
        <f>IF(A135="","",DATE(YEAR(A135),MONTH(A135),1))</f>
        <v/>
      </c>
      <c r="C135" s="17" t="n"/>
      <c r="D135" s="12">
        <f>IF(C135="","",IFERROR(_xlfn.XLOOKUP(C135,Stammdaten!$A$8:$A$27,Stammdaten!$B$8:$B$27),"Nicht gefunden"))</f>
        <v/>
      </c>
      <c r="E135" s="18" t="n"/>
      <c r="F135" s="19" t="n"/>
      <c r="G135" s="12">
        <f>IF(C135="","",IFERROR(_xlfn.XLOOKUP(C135,Stammdaten!$A$8:$A$27,Stammdaten!$C$8:$C$27),"Nicht gefunden"))</f>
        <v/>
      </c>
      <c r="H135" s="10">
        <f>IF(C135="","",IFERROR(_xlfn.XLOOKUP(C135,Stammdaten!$A$8:$A$27,Stammdaten!$D$8:$D$27),""))</f>
        <v/>
      </c>
      <c r="I135" s="20" t="n"/>
      <c r="J135" s="20" t="n"/>
      <c r="K135" s="10">
        <f>IF(OR(A135="",C135="",E135="",F135="",AND(I135="",H135="")),"",IFERROR(F135*IF(I135="",H135,I135)+IF(J135="",0,J135),""))</f>
        <v/>
      </c>
      <c r="L135" s="21" t="n"/>
    </row>
    <row r="136">
      <c r="A136" s="15" t="n"/>
      <c r="B136" s="16">
        <f>IF(A136="","",DATE(YEAR(A136),MONTH(A136),1))</f>
        <v/>
      </c>
      <c r="C136" s="17" t="n"/>
      <c r="D136" s="7">
        <f>IF(C136="","",IFERROR(_xlfn.XLOOKUP(C136,Stammdaten!$A$8:$A$27,Stammdaten!$B$8:$B$27),"Nicht gefunden"))</f>
        <v/>
      </c>
      <c r="E136" s="18" t="n"/>
      <c r="F136" s="19" t="n"/>
      <c r="G136" s="7">
        <f>IF(C136="","",IFERROR(_xlfn.XLOOKUP(C136,Stammdaten!$A$8:$A$27,Stammdaten!$C$8:$C$27),"Nicht gefunden"))</f>
        <v/>
      </c>
      <c r="H136" s="11">
        <f>IF(C136="","",IFERROR(_xlfn.XLOOKUP(C136,Stammdaten!$A$8:$A$27,Stammdaten!$D$8:$D$27),""))</f>
        <v/>
      </c>
      <c r="I136" s="20" t="n"/>
      <c r="J136" s="20" t="n"/>
      <c r="K136" s="11">
        <f>IF(OR(A136="",C136="",E136="",F136="",AND(I136="",H136="")),"",IFERROR(F136*IF(I136="",H136,I136)+IF(J136="",0,J136),""))</f>
        <v/>
      </c>
      <c r="L136" s="21" t="n"/>
    </row>
    <row r="137">
      <c r="A137" s="15" t="n"/>
      <c r="B137" s="22">
        <f>IF(A137="","",DATE(YEAR(A137),MONTH(A137),1))</f>
        <v/>
      </c>
      <c r="C137" s="17" t="n"/>
      <c r="D137" s="12">
        <f>IF(C137="","",IFERROR(_xlfn.XLOOKUP(C137,Stammdaten!$A$8:$A$27,Stammdaten!$B$8:$B$27),"Nicht gefunden"))</f>
        <v/>
      </c>
      <c r="E137" s="18" t="n"/>
      <c r="F137" s="19" t="n"/>
      <c r="G137" s="12">
        <f>IF(C137="","",IFERROR(_xlfn.XLOOKUP(C137,Stammdaten!$A$8:$A$27,Stammdaten!$C$8:$C$27),"Nicht gefunden"))</f>
        <v/>
      </c>
      <c r="H137" s="10">
        <f>IF(C137="","",IFERROR(_xlfn.XLOOKUP(C137,Stammdaten!$A$8:$A$27,Stammdaten!$D$8:$D$27),""))</f>
        <v/>
      </c>
      <c r="I137" s="20" t="n"/>
      <c r="J137" s="20" t="n"/>
      <c r="K137" s="10">
        <f>IF(OR(A137="",C137="",E137="",F137="",AND(I137="",H137="")),"",IFERROR(F137*IF(I137="",H137,I137)+IF(J137="",0,J137),""))</f>
        <v/>
      </c>
      <c r="L137" s="21" t="n"/>
    </row>
    <row r="138">
      <c r="A138" s="15" t="n"/>
      <c r="B138" s="16">
        <f>IF(A138="","",DATE(YEAR(A138),MONTH(A138),1))</f>
        <v/>
      </c>
      <c r="C138" s="17" t="n"/>
      <c r="D138" s="7">
        <f>IF(C138="","",IFERROR(_xlfn.XLOOKUP(C138,Stammdaten!$A$8:$A$27,Stammdaten!$B$8:$B$27),"Nicht gefunden"))</f>
        <v/>
      </c>
      <c r="E138" s="18" t="n"/>
      <c r="F138" s="19" t="n"/>
      <c r="G138" s="7">
        <f>IF(C138="","",IFERROR(_xlfn.XLOOKUP(C138,Stammdaten!$A$8:$A$27,Stammdaten!$C$8:$C$27),"Nicht gefunden"))</f>
        <v/>
      </c>
      <c r="H138" s="11">
        <f>IF(C138="","",IFERROR(_xlfn.XLOOKUP(C138,Stammdaten!$A$8:$A$27,Stammdaten!$D$8:$D$27),""))</f>
        <v/>
      </c>
      <c r="I138" s="20" t="n"/>
      <c r="J138" s="20" t="n"/>
      <c r="K138" s="11">
        <f>IF(OR(A138="",C138="",E138="",F138="",AND(I138="",H138="")),"",IFERROR(F138*IF(I138="",H138,I138)+IF(J138="",0,J138),""))</f>
        <v/>
      </c>
      <c r="L138" s="21" t="n"/>
    </row>
    <row r="139">
      <c r="A139" s="15" t="n"/>
      <c r="B139" s="22">
        <f>IF(A139="","",DATE(YEAR(A139),MONTH(A139),1))</f>
        <v/>
      </c>
      <c r="C139" s="17" t="n"/>
      <c r="D139" s="12">
        <f>IF(C139="","",IFERROR(_xlfn.XLOOKUP(C139,Stammdaten!$A$8:$A$27,Stammdaten!$B$8:$B$27),"Nicht gefunden"))</f>
        <v/>
      </c>
      <c r="E139" s="18" t="n"/>
      <c r="F139" s="19" t="n"/>
      <c r="G139" s="12">
        <f>IF(C139="","",IFERROR(_xlfn.XLOOKUP(C139,Stammdaten!$A$8:$A$27,Stammdaten!$C$8:$C$27),"Nicht gefunden"))</f>
        <v/>
      </c>
      <c r="H139" s="10">
        <f>IF(C139="","",IFERROR(_xlfn.XLOOKUP(C139,Stammdaten!$A$8:$A$27,Stammdaten!$D$8:$D$27),""))</f>
        <v/>
      </c>
      <c r="I139" s="20" t="n"/>
      <c r="J139" s="20" t="n"/>
      <c r="K139" s="10">
        <f>IF(OR(A139="",C139="",E139="",F139="",AND(I139="",H139="")),"",IFERROR(F139*IF(I139="",H139,I139)+IF(J139="",0,J139),""))</f>
        <v/>
      </c>
      <c r="L139" s="21" t="n"/>
    </row>
    <row r="140">
      <c r="A140" s="15" t="n"/>
      <c r="B140" s="16">
        <f>IF(A140="","",DATE(YEAR(A140),MONTH(A140),1))</f>
        <v/>
      </c>
      <c r="C140" s="17" t="n"/>
      <c r="D140" s="7">
        <f>IF(C140="","",IFERROR(_xlfn.XLOOKUP(C140,Stammdaten!$A$8:$A$27,Stammdaten!$B$8:$B$27),"Nicht gefunden"))</f>
        <v/>
      </c>
      <c r="E140" s="18" t="n"/>
      <c r="F140" s="19" t="n"/>
      <c r="G140" s="7">
        <f>IF(C140="","",IFERROR(_xlfn.XLOOKUP(C140,Stammdaten!$A$8:$A$27,Stammdaten!$C$8:$C$27),"Nicht gefunden"))</f>
        <v/>
      </c>
      <c r="H140" s="11">
        <f>IF(C140="","",IFERROR(_xlfn.XLOOKUP(C140,Stammdaten!$A$8:$A$27,Stammdaten!$D$8:$D$27),""))</f>
        <v/>
      </c>
      <c r="I140" s="20" t="n"/>
      <c r="J140" s="20" t="n"/>
      <c r="K140" s="11">
        <f>IF(OR(A140="",C140="",E140="",F140="",AND(I140="",H140="")),"",IFERROR(F140*IF(I140="",H140,I140)+IF(J140="",0,J140),""))</f>
        <v/>
      </c>
      <c r="L140" s="21" t="n"/>
    </row>
    <row r="141">
      <c r="A141" s="15" t="n"/>
      <c r="B141" s="22">
        <f>IF(A141="","",DATE(YEAR(A141),MONTH(A141),1))</f>
        <v/>
      </c>
      <c r="C141" s="17" t="n"/>
      <c r="D141" s="12">
        <f>IF(C141="","",IFERROR(_xlfn.XLOOKUP(C141,Stammdaten!$A$8:$A$27,Stammdaten!$B$8:$B$27),"Nicht gefunden"))</f>
        <v/>
      </c>
      <c r="E141" s="18" t="n"/>
      <c r="F141" s="19" t="n"/>
      <c r="G141" s="12">
        <f>IF(C141="","",IFERROR(_xlfn.XLOOKUP(C141,Stammdaten!$A$8:$A$27,Stammdaten!$C$8:$C$27),"Nicht gefunden"))</f>
        <v/>
      </c>
      <c r="H141" s="10">
        <f>IF(C141="","",IFERROR(_xlfn.XLOOKUP(C141,Stammdaten!$A$8:$A$27,Stammdaten!$D$8:$D$27),""))</f>
        <v/>
      </c>
      <c r="I141" s="20" t="n"/>
      <c r="J141" s="20" t="n"/>
      <c r="K141" s="10">
        <f>IF(OR(A141="",C141="",E141="",F141="",AND(I141="",H141="")),"",IFERROR(F141*IF(I141="",H141,I141)+IF(J141="",0,J141),""))</f>
        <v/>
      </c>
      <c r="L141" s="21" t="n"/>
    </row>
    <row r="142">
      <c r="A142" s="15" t="n"/>
      <c r="B142" s="16">
        <f>IF(A142="","",DATE(YEAR(A142),MONTH(A142),1))</f>
        <v/>
      </c>
      <c r="C142" s="17" t="n"/>
      <c r="D142" s="7">
        <f>IF(C142="","",IFERROR(_xlfn.XLOOKUP(C142,Stammdaten!$A$8:$A$27,Stammdaten!$B$8:$B$27),"Nicht gefunden"))</f>
        <v/>
      </c>
      <c r="E142" s="18" t="n"/>
      <c r="F142" s="19" t="n"/>
      <c r="G142" s="7">
        <f>IF(C142="","",IFERROR(_xlfn.XLOOKUP(C142,Stammdaten!$A$8:$A$27,Stammdaten!$C$8:$C$27),"Nicht gefunden"))</f>
        <v/>
      </c>
      <c r="H142" s="11">
        <f>IF(C142="","",IFERROR(_xlfn.XLOOKUP(C142,Stammdaten!$A$8:$A$27,Stammdaten!$D$8:$D$27),""))</f>
        <v/>
      </c>
      <c r="I142" s="20" t="n"/>
      <c r="J142" s="20" t="n"/>
      <c r="K142" s="11">
        <f>IF(OR(A142="",C142="",E142="",F142="",AND(I142="",H142="")),"",IFERROR(F142*IF(I142="",H142,I142)+IF(J142="",0,J142),""))</f>
        <v/>
      </c>
      <c r="L142" s="21" t="n"/>
    </row>
    <row r="143">
      <c r="A143" s="15" t="n"/>
      <c r="B143" s="22">
        <f>IF(A143="","",DATE(YEAR(A143),MONTH(A143),1))</f>
        <v/>
      </c>
      <c r="C143" s="17" t="n"/>
      <c r="D143" s="12">
        <f>IF(C143="","",IFERROR(_xlfn.XLOOKUP(C143,Stammdaten!$A$8:$A$27,Stammdaten!$B$8:$B$27),"Nicht gefunden"))</f>
        <v/>
      </c>
      <c r="E143" s="18" t="n"/>
      <c r="F143" s="19" t="n"/>
      <c r="G143" s="12">
        <f>IF(C143="","",IFERROR(_xlfn.XLOOKUP(C143,Stammdaten!$A$8:$A$27,Stammdaten!$C$8:$C$27),"Nicht gefunden"))</f>
        <v/>
      </c>
      <c r="H143" s="10">
        <f>IF(C143="","",IFERROR(_xlfn.XLOOKUP(C143,Stammdaten!$A$8:$A$27,Stammdaten!$D$8:$D$27),""))</f>
        <v/>
      </c>
      <c r="I143" s="20" t="n"/>
      <c r="J143" s="20" t="n"/>
      <c r="K143" s="10">
        <f>IF(OR(A143="",C143="",E143="",F143="",AND(I143="",H143="")),"",IFERROR(F143*IF(I143="",H143,I143)+IF(J143="",0,J143),""))</f>
        <v/>
      </c>
      <c r="L143" s="21" t="n"/>
    </row>
    <row r="144">
      <c r="A144" s="15" t="n"/>
      <c r="B144" s="16">
        <f>IF(A144="","",DATE(YEAR(A144),MONTH(A144),1))</f>
        <v/>
      </c>
      <c r="C144" s="17" t="n"/>
      <c r="D144" s="7">
        <f>IF(C144="","",IFERROR(_xlfn.XLOOKUP(C144,Stammdaten!$A$8:$A$27,Stammdaten!$B$8:$B$27),"Nicht gefunden"))</f>
        <v/>
      </c>
      <c r="E144" s="18" t="n"/>
      <c r="F144" s="19" t="n"/>
      <c r="G144" s="7">
        <f>IF(C144="","",IFERROR(_xlfn.XLOOKUP(C144,Stammdaten!$A$8:$A$27,Stammdaten!$C$8:$C$27),"Nicht gefunden"))</f>
        <v/>
      </c>
      <c r="H144" s="11">
        <f>IF(C144="","",IFERROR(_xlfn.XLOOKUP(C144,Stammdaten!$A$8:$A$27,Stammdaten!$D$8:$D$27),""))</f>
        <v/>
      </c>
      <c r="I144" s="20" t="n"/>
      <c r="J144" s="20" t="n"/>
      <c r="K144" s="11">
        <f>IF(OR(A144="",C144="",E144="",F144="",AND(I144="",H144="")),"",IFERROR(F144*IF(I144="",H144,I144)+IF(J144="",0,J144),""))</f>
        <v/>
      </c>
      <c r="L144" s="21" t="n"/>
    </row>
    <row r="145">
      <c r="A145" s="15" t="n"/>
      <c r="B145" s="22">
        <f>IF(A145="","",DATE(YEAR(A145),MONTH(A145),1))</f>
        <v/>
      </c>
      <c r="C145" s="17" t="n"/>
      <c r="D145" s="12">
        <f>IF(C145="","",IFERROR(_xlfn.XLOOKUP(C145,Stammdaten!$A$8:$A$27,Stammdaten!$B$8:$B$27),"Nicht gefunden"))</f>
        <v/>
      </c>
      <c r="E145" s="18" t="n"/>
      <c r="F145" s="19" t="n"/>
      <c r="G145" s="12">
        <f>IF(C145="","",IFERROR(_xlfn.XLOOKUP(C145,Stammdaten!$A$8:$A$27,Stammdaten!$C$8:$C$27),"Nicht gefunden"))</f>
        <v/>
      </c>
      <c r="H145" s="10">
        <f>IF(C145="","",IFERROR(_xlfn.XLOOKUP(C145,Stammdaten!$A$8:$A$27,Stammdaten!$D$8:$D$27),""))</f>
        <v/>
      </c>
      <c r="I145" s="20" t="n"/>
      <c r="J145" s="20" t="n"/>
      <c r="K145" s="10">
        <f>IF(OR(A145="",C145="",E145="",F145="",AND(I145="",H145="")),"",IFERROR(F145*IF(I145="",H145,I145)+IF(J145="",0,J145),""))</f>
        <v/>
      </c>
      <c r="L145" s="21" t="n"/>
    </row>
    <row r="146">
      <c r="A146" s="15" t="n"/>
      <c r="B146" s="16">
        <f>IF(A146="","",DATE(YEAR(A146),MONTH(A146),1))</f>
        <v/>
      </c>
      <c r="C146" s="17" t="n"/>
      <c r="D146" s="7">
        <f>IF(C146="","",IFERROR(_xlfn.XLOOKUP(C146,Stammdaten!$A$8:$A$27,Stammdaten!$B$8:$B$27),"Nicht gefunden"))</f>
        <v/>
      </c>
      <c r="E146" s="18" t="n"/>
      <c r="F146" s="19" t="n"/>
      <c r="G146" s="7">
        <f>IF(C146="","",IFERROR(_xlfn.XLOOKUP(C146,Stammdaten!$A$8:$A$27,Stammdaten!$C$8:$C$27),"Nicht gefunden"))</f>
        <v/>
      </c>
      <c r="H146" s="11">
        <f>IF(C146="","",IFERROR(_xlfn.XLOOKUP(C146,Stammdaten!$A$8:$A$27,Stammdaten!$D$8:$D$27),""))</f>
        <v/>
      </c>
      <c r="I146" s="20" t="n"/>
      <c r="J146" s="20" t="n"/>
      <c r="K146" s="11">
        <f>IF(OR(A146="",C146="",E146="",F146="",AND(I146="",H146="")),"",IFERROR(F146*IF(I146="",H146,I146)+IF(J146="",0,J146),""))</f>
        <v/>
      </c>
      <c r="L146" s="21" t="n"/>
    </row>
    <row r="147">
      <c r="A147" s="15" t="n"/>
      <c r="B147" s="22">
        <f>IF(A147="","",DATE(YEAR(A147),MONTH(A147),1))</f>
        <v/>
      </c>
      <c r="C147" s="17" t="n"/>
      <c r="D147" s="12">
        <f>IF(C147="","",IFERROR(_xlfn.XLOOKUP(C147,Stammdaten!$A$8:$A$27,Stammdaten!$B$8:$B$27),"Nicht gefunden"))</f>
        <v/>
      </c>
      <c r="E147" s="18" t="n"/>
      <c r="F147" s="19" t="n"/>
      <c r="G147" s="12">
        <f>IF(C147="","",IFERROR(_xlfn.XLOOKUP(C147,Stammdaten!$A$8:$A$27,Stammdaten!$C$8:$C$27),"Nicht gefunden"))</f>
        <v/>
      </c>
      <c r="H147" s="10">
        <f>IF(C147="","",IFERROR(_xlfn.XLOOKUP(C147,Stammdaten!$A$8:$A$27,Stammdaten!$D$8:$D$27),""))</f>
        <v/>
      </c>
      <c r="I147" s="20" t="n"/>
      <c r="J147" s="20" t="n"/>
      <c r="K147" s="10">
        <f>IF(OR(A147="",C147="",E147="",F147="",AND(I147="",H147="")),"",IFERROR(F147*IF(I147="",H147,I147)+IF(J147="",0,J147),""))</f>
        <v/>
      </c>
      <c r="L147" s="21" t="n"/>
    </row>
    <row r="148">
      <c r="A148" s="15" t="n"/>
      <c r="B148" s="16">
        <f>IF(A148="","",DATE(YEAR(A148),MONTH(A148),1))</f>
        <v/>
      </c>
      <c r="C148" s="17" t="n"/>
      <c r="D148" s="7">
        <f>IF(C148="","",IFERROR(_xlfn.XLOOKUP(C148,Stammdaten!$A$8:$A$27,Stammdaten!$B$8:$B$27),"Nicht gefunden"))</f>
        <v/>
      </c>
      <c r="E148" s="18" t="n"/>
      <c r="F148" s="19" t="n"/>
      <c r="G148" s="7">
        <f>IF(C148="","",IFERROR(_xlfn.XLOOKUP(C148,Stammdaten!$A$8:$A$27,Stammdaten!$C$8:$C$27),"Nicht gefunden"))</f>
        <v/>
      </c>
      <c r="H148" s="11">
        <f>IF(C148="","",IFERROR(_xlfn.XLOOKUP(C148,Stammdaten!$A$8:$A$27,Stammdaten!$D$8:$D$27),""))</f>
        <v/>
      </c>
      <c r="I148" s="20" t="n"/>
      <c r="J148" s="20" t="n"/>
      <c r="K148" s="11">
        <f>IF(OR(A148="",C148="",E148="",F148="",AND(I148="",H148="")),"",IFERROR(F148*IF(I148="",H148,I148)+IF(J148="",0,J148),""))</f>
        <v/>
      </c>
      <c r="L148" s="21" t="n"/>
    </row>
    <row r="149">
      <c r="A149" s="15" t="n"/>
      <c r="B149" s="22">
        <f>IF(A149="","",DATE(YEAR(A149),MONTH(A149),1))</f>
        <v/>
      </c>
      <c r="C149" s="17" t="n"/>
      <c r="D149" s="12">
        <f>IF(C149="","",IFERROR(_xlfn.XLOOKUP(C149,Stammdaten!$A$8:$A$27,Stammdaten!$B$8:$B$27),"Nicht gefunden"))</f>
        <v/>
      </c>
      <c r="E149" s="18" t="n"/>
      <c r="F149" s="19" t="n"/>
      <c r="G149" s="12">
        <f>IF(C149="","",IFERROR(_xlfn.XLOOKUP(C149,Stammdaten!$A$8:$A$27,Stammdaten!$C$8:$C$27),"Nicht gefunden"))</f>
        <v/>
      </c>
      <c r="H149" s="10">
        <f>IF(C149="","",IFERROR(_xlfn.XLOOKUP(C149,Stammdaten!$A$8:$A$27,Stammdaten!$D$8:$D$27),""))</f>
        <v/>
      </c>
      <c r="I149" s="20" t="n"/>
      <c r="J149" s="20" t="n"/>
      <c r="K149" s="10">
        <f>IF(OR(A149="",C149="",E149="",F149="",AND(I149="",H149="")),"",IFERROR(F149*IF(I149="",H149,I149)+IF(J149="",0,J149),""))</f>
        <v/>
      </c>
      <c r="L149" s="21" t="n"/>
    </row>
    <row r="150">
      <c r="A150" s="15" t="n"/>
      <c r="B150" s="16">
        <f>IF(A150="","",DATE(YEAR(A150),MONTH(A150),1))</f>
        <v/>
      </c>
      <c r="C150" s="17" t="n"/>
      <c r="D150" s="7">
        <f>IF(C150="","",IFERROR(_xlfn.XLOOKUP(C150,Stammdaten!$A$8:$A$27,Stammdaten!$B$8:$B$27),"Nicht gefunden"))</f>
        <v/>
      </c>
      <c r="E150" s="18" t="n"/>
      <c r="F150" s="19" t="n"/>
      <c r="G150" s="7">
        <f>IF(C150="","",IFERROR(_xlfn.XLOOKUP(C150,Stammdaten!$A$8:$A$27,Stammdaten!$C$8:$C$27),"Nicht gefunden"))</f>
        <v/>
      </c>
      <c r="H150" s="11">
        <f>IF(C150="","",IFERROR(_xlfn.XLOOKUP(C150,Stammdaten!$A$8:$A$27,Stammdaten!$D$8:$D$27),""))</f>
        <v/>
      </c>
      <c r="I150" s="20" t="n"/>
      <c r="J150" s="20" t="n"/>
      <c r="K150" s="11">
        <f>IF(OR(A150="",C150="",E150="",F150="",AND(I150="",H150="")),"",IFERROR(F150*IF(I150="",H150,I150)+IF(J150="",0,J150),""))</f>
        <v/>
      </c>
      <c r="L150" s="21" t="n"/>
    </row>
    <row r="151">
      <c r="A151" s="15" t="n"/>
      <c r="B151" s="22">
        <f>IF(A151="","",DATE(YEAR(A151),MONTH(A151),1))</f>
        <v/>
      </c>
      <c r="C151" s="17" t="n"/>
      <c r="D151" s="12">
        <f>IF(C151="","",IFERROR(_xlfn.XLOOKUP(C151,Stammdaten!$A$8:$A$27,Stammdaten!$B$8:$B$27),"Nicht gefunden"))</f>
        <v/>
      </c>
      <c r="E151" s="18" t="n"/>
      <c r="F151" s="19" t="n"/>
      <c r="G151" s="12">
        <f>IF(C151="","",IFERROR(_xlfn.XLOOKUP(C151,Stammdaten!$A$8:$A$27,Stammdaten!$C$8:$C$27),"Nicht gefunden"))</f>
        <v/>
      </c>
      <c r="H151" s="10">
        <f>IF(C151="","",IFERROR(_xlfn.XLOOKUP(C151,Stammdaten!$A$8:$A$27,Stammdaten!$D$8:$D$27),""))</f>
        <v/>
      </c>
      <c r="I151" s="20" t="n"/>
      <c r="J151" s="20" t="n"/>
      <c r="K151" s="10">
        <f>IF(OR(A151="",C151="",E151="",F151="",AND(I151="",H151="")),"",IFERROR(F151*IF(I151="",H151,I151)+IF(J151="",0,J151),""))</f>
        <v/>
      </c>
      <c r="L151" s="21" t="n"/>
    </row>
    <row r="152">
      <c r="A152" s="15" t="n"/>
      <c r="B152" s="16">
        <f>IF(A152="","",DATE(YEAR(A152),MONTH(A152),1))</f>
        <v/>
      </c>
      <c r="C152" s="17" t="n"/>
      <c r="D152" s="7">
        <f>IF(C152="","",IFERROR(_xlfn.XLOOKUP(C152,Stammdaten!$A$8:$A$27,Stammdaten!$B$8:$B$27),"Nicht gefunden"))</f>
        <v/>
      </c>
      <c r="E152" s="18" t="n"/>
      <c r="F152" s="19" t="n"/>
      <c r="G152" s="7">
        <f>IF(C152="","",IFERROR(_xlfn.XLOOKUP(C152,Stammdaten!$A$8:$A$27,Stammdaten!$C$8:$C$27),"Nicht gefunden"))</f>
        <v/>
      </c>
      <c r="H152" s="11">
        <f>IF(C152="","",IFERROR(_xlfn.XLOOKUP(C152,Stammdaten!$A$8:$A$27,Stammdaten!$D$8:$D$27),""))</f>
        <v/>
      </c>
      <c r="I152" s="20" t="n"/>
      <c r="J152" s="20" t="n"/>
      <c r="K152" s="11">
        <f>IF(OR(A152="",C152="",E152="",F152="",AND(I152="",H152="")),"",IFERROR(F152*IF(I152="",H152,I152)+IF(J152="",0,J152),""))</f>
        <v/>
      </c>
      <c r="L152" s="21" t="n"/>
    </row>
    <row r="153">
      <c r="A153" s="15" t="n"/>
      <c r="B153" s="22">
        <f>IF(A153="","",DATE(YEAR(A153),MONTH(A153),1))</f>
        <v/>
      </c>
      <c r="C153" s="17" t="n"/>
      <c r="D153" s="12">
        <f>IF(C153="","",IFERROR(_xlfn.XLOOKUP(C153,Stammdaten!$A$8:$A$27,Stammdaten!$B$8:$B$27),"Nicht gefunden"))</f>
        <v/>
      </c>
      <c r="E153" s="18" t="n"/>
      <c r="F153" s="19" t="n"/>
      <c r="G153" s="12">
        <f>IF(C153="","",IFERROR(_xlfn.XLOOKUP(C153,Stammdaten!$A$8:$A$27,Stammdaten!$C$8:$C$27),"Nicht gefunden"))</f>
        <v/>
      </c>
      <c r="H153" s="10">
        <f>IF(C153="","",IFERROR(_xlfn.XLOOKUP(C153,Stammdaten!$A$8:$A$27,Stammdaten!$D$8:$D$27),""))</f>
        <v/>
      </c>
      <c r="I153" s="20" t="n"/>
      <c r="J153" s="20" t="n"/>
      <c r="K153" s="10">
        <f>IF(OR(A153="",C153="",E153="",F153="",AND(I153="",H153="")),"",IFERROR(F153*IF(I153="",H153,I153)+IF(J153="",0,J153),""))</f>
        <v/>
      </c>
      <c r="L153" s="21" t="n"/>
    </row>
    <row r="154">
      <c r="A154" s="15" t="n"/>
      <c r="B154" s="16">
        <f>IF(A154="","",DATE(YEAR(A154),MONTH(A154),1))</f>
        <v/>
      </c>
      <c r="C154" s="17" t="n"/>
      <c r="D154" s="7">
        <f>IF(C154="","",IFERROR(_xlfn.XLOOKUP(C154,Stammdaten!$A$8:$A$27,Stammdaten!$B$8:$B$27),"Nicht gefunden"))</f>
        <v/>
      </c>
      <c r="E154" s="18" t="n"/>
      <c r="F154" s="19" t="n"/>
      <c r="G154" s="7">
        <f>IF(C154="","",IFERROR(_xlfn.XLOOKUP(C154,Stammdaten!$A$8:$A$27,Stammdaten!$C$8:$C$27),"Nicht gefunden"))</f>
        <v/>
      </c>
      <c r="H154" s="11">
        <f>IF(C154="","",IFERROR(_xlfn.XLOOKUP(C154,Stammdaten!$A$8:$A$27,Stammdaten!$D$8:$D$27),""))</f>
        <v/>
      </c>
      <c r="I154" s="20" t="n"/>
      <c r="J154" s="20" t="n"/>
      <c r="K154" s="11">
        <f>IF(OR(A154="",C154="",E154="",F154="",AND(I154="",H154="")),"",IFERROR(F154*IF(I154="",H154,I154)+IF(J154="",0,J154),""))</f>
        <v/>
      </c>
      <c r="L154" s="21" t="n"/>
    </row>
    <row r="155">
      <c r="A155" s="15" t="n"/>
      <c r="B155" s="22">
        <f>IF(A155="","",DATE(YEAR(A155),MONTH(A155),1))</f>
        <v/>
      </c>
      <c r="C155" s="17" t="n"/>
      <c r="D155" s="12">
        <f>IF(C155="","",IFERROR(_xlfn.XLOOKUP(C155,Stammdaten!$A$8:$A$27,Stammdaten!$B$8:$B$27),"Nicht gefunden"))</f>
        <v/>
      </c>
      <c r="E155" s="18" t="n"/>
      <c r="F155" s="19" t="n"/>
      <c r="G155" s="12">
        <f>IF(C155="","",IFERROR(_xlfn.XLOOKUP(C155,Stammdaten!$A$8:$A$27,Stammdaten!$C$8:$C$27),"Nicht gefunden"))</f>
        <v/>
      </c>
      <c r="H155" s="10">
        <f>IF(C155="","",IFERROR(_xlfn.XLOOKUP(C155,Stammdaten!$A$8:$A$27,Stammdaten!$D$8:$D$27),""))</f>
        <v/>
      </c>
      <c r="I155" s="20" t="n"/>
      <c r="J155" s="20" t="n"/>
      <c r="K155" s="10">
        <f>IF(OR(A155="",C155="",E155="",F155="",AND(I155="",H155="")),"",IFERROR(F155*IF(I155="",H155,I155)+IF(J155="",0,J155),""))</f>
        <v/>
      </c>
      <c r="L155" s="21" t="n"/>
    </row>
    <row r="156">
      <c r="A156" s="15" t="n"/>
      <c r="B156" s="16">
        <f>IF(A156="","",DATE(YEAR(A156),MONTH(A156),1))</f>
        <v/>
      </c>
      <c r="C156" s="17" t="n"/>
      <c r="D156" s="7">
        <f>IF(C156="","",IFERROR(_xlfn.XLOOKUP(C156,Stammdaten!$A$8:$A$27,Stammdaten!$B$8:$B$27),"Nicht gefunden"))</f>
        <v/>
      </c>
      <c r="E156" s="18" t="n"/>
      <c r="F156" s="19" t="n"/>
      <c r="G156" s="7">
        <f>IF(C156="","",IFERROR(_xlfn.XLOOKUP(C156,Stammdaten!$A$8:$A$27,Stammdaten!$C$8:$C$27),"Nicht gefunden"))</f>
        <v/>
      </c>
      <c r="H156" s="11">
        <f>IF(C156="","",IFERROR(_xlfn.XLOOKUP(C156,Stammdaten!$A$8:$A$27,Stammdaten!$D$8:$D$27),""))</f>
        <v/>
      </c>
      <c r="I156" s="20" t="n"/>
      <c r="J156" s="20" t="n"/>
      <c r="K156" s="11">
        <f>IF(OR(A156="",C156="",E156="",F156="",AND(I156="",H156="")),"",IFERROR(F156*IF(I156="",H156,I156)+IF(J156="",0,J156),""))</f>
        <v/>
      </c>
      <c r="L156" s="21" t="n"/>
    </row>
    <row r="157">
      <c r="A157" s="15" t="n"/>
      <c r="B157" s="22">
        <f>IF(A157="","",DATE(YEAR(A157),MONTH(A157),1))</f>
        <v/>
      </c>
      <c r="C157" s="17" t="n"/>
      <c r="D157" s="12">
        <f>IF(C157="","",IFERROR(_xlfn.XLOOKUP(C157,Stammdaten!$A$8:$A$27,Stammdaten!$B$8:$B$27),"Nicht gefunden"))</f>
        <v/>
      </c>
      <c r="E157" s="18" t="n"/>
      <c r="F157" s="19" t="n"/>
      <c r="G157" s="12">
        <f>IF(C157="","",IFERROR(_xlfn.XLOOKUP(C157,Stammdaten!$A$8:$A$27,Stammdaten!$C$8:$C$27),"Nicht gefunden"))</f>
        <v/>
      </c>
      <c r="H157" s="10">
        <f>IF(C157="","",IFERROR(_xlfn.XLOOKUP(C157,Stammdaten!$A$8:$A$27,Stammdaten!$D$8:$D$27),""))</f>
        <v/>
      </c>
      <c r="I157" s="20" t="n"/>
      <c r="J157" s="20" t="n"/>
      <c r="K157" s="10">
        <f>IF(OR(A157="",C157="",E157="",F157="",AND(I157="",H157="")),"",IFERROR(F157*IF(I157="",H157,I157)+IF(J157="",0,J157),""))</f>
        <v/>
      </c>
      <c r="L157" s="21" t="n"/>
    </row>
    <row r="158">
      <c r="A158" s="15" t="n"/>
      <c r="B158" s="16">
        <f>IF(A158="","",DATE(YEAR(A158),MONTH(A158),1))</f>
        <v/>
      </c>
      <c r="C158" s="17" t="n"/>
      <c r="D158" s="7">
        <f>IF(C158="","",IFERROR(_xlfn.XLOOKUP(C158,Stammdaten!$A$8:$A$27,Stammdaten!$B$8:$B$27),"Nicht gefunden"))</f>
        <v/>
      </c>
      <c r="E158" s="18" t="n"/>
      <c r="F158" s="19" t="n"/>
      <c r="G158" s="7">
        <f>IF(C158="","",IFERROR(_xlfn.XLOOKUP(C158,Stammdaten!$A$8:$A$27,Stammdaten!$C$8:$C$27),"Nicht gefunden"))</f>
        <v/>
      </c>
      <c r="H158" s="11">
        <f>IF(C158="","",IFERROR(_xlfn.XLOOKUP(C158,Stammdaten!$A$8:$A$27,Stammdaten!$D$8:$D$27),""))</f>
        <v/>
      </c>
      <c r="I158" s="20" t="n"/>
      <c r="J158" s="20" t="n"/>
      <c r="K158" s="11">
        <f>IF(OR(A158="",C158="",E158="",F158="",AND(I158="",H158="")),"",IFERROR(F158*IF(I158="",H158,I158)+IF(J158="",0,J158),""))</f>
        <v/>
      </c>
      <c r="L158" s="21" t="n"/>
    </row>
    <row r="159">
      <c r="A159" s="15" t="n"/>
      <c r="B159" s="22">
        <f>IF(A159="","",DATE(YEAR(A159),MONTH(A159),1))</f>
        <v/>
      </c>
      <c r="C159" s="17" t="n"/>
      <c r="D159" s="12">
        <f>IF(C159="","",IFERROR(_xlfn.XLOOKUP(C159,Stammdaten!$A$8:$A$27,Stammdaten!$B$8:$B$27),"Nicht gefunden"))</f>
        <v/>
      </c>
      <c r="E159" s="18" t="n"/>
      <c r="F159" s="19" t="n"/>
      <c r="G159" s="12">
        <f>IF(C159="","",IFERROR(_xlfn.XLOOKUP(C159,Stammdaten!$A$8:$A$27,Stammdaten!$C$8:$C$27),"Nicht gefunden"))</f>
        <v/>
      </c>
      <c r="H159" s="10">
        <f>IF(C159="","",IFERROR(_xlfn.XLOOKUP(C159,Stammdaten!$A$8:$A$27,Stammdaten!$D$8:$D$27),""))</f>
        <v/>
      </c>
      <c r="I159" s="20" t="n"/>
      <c r="J159" s="20" t="n"/>
      <c r="K159" s="10">
        <f>IF(OR(A159="",C159="",E159="",F159="",AND(I159="",H159="")),"",IFERROR(F159*IF(I159="",H159,I159)+IF(J159="",0,J159),""))</f>
        <v/>
      </c>
      <c r="L159" s="21" t="n"/>
    </row>
    <row r="160">
      <c r="A160" s="15" t="n"/>
      <c r="B160" s="16">
        <f>IF(A160="","",DATE(YEAR(A160),MONTH(A160),1))</f>
        <v/>
      </c>
      <c r="C160" s="17" t="n"/>
      <c r="D160" s="7">
        <f>IF(C160="","",IFERROR(_xlfn.XLOOKUP(C160,Stammdaten!$A$8:$A$27,Stammdaten!$B$8:$B$27),"Nicht gefunden"))</f>
        <v/>
      </c>
      <c r="E160" s="18" t="n"/>
      <c r="F160" s="19" t="n"/>
      <c r="G160" s="7">
        <f>IF(C160="","",IFERROR(_xlfn.XLOOKUP(C160,Stammdaten!$A$8:$A$27,Stammdaten!$C$8:$C$27),"Nicht gefunden"))</f>
        <v/>
      </c>
      <c r="H160" s="11">
        <f>IF(C160="","",IFERROR(_xlfn.XLOOKUP(C160,Stammdaten!$A$8:$A$27,Stammdaten!$D$8:$D$27),""))</f>
        <v/>
      </c>
      <c r="I160" s="20" t="n"/>
      <c r="J160" s="20" t="n"/>
      <c r="K160" s="11">
        <f>IF(OR(A160="",C160="",E160="",F160="",AND(I160="",H160="")),"",IFERROR(F160*IF(I160="",H160,I160)+IF(J160="",0,J160),""))</f>
        <v/>
      </c>
      <c r="L160" s="21" t="n"/>
    </row>
    <row r="161">
      <c r="A161" s="15" t="n"/>
      <c r="B161" s="22">
        <f>IF(A161="","",DATE(YEAR(A161),MONTH(A161),1))</f>
        <v/>
      </c>
      <c r="C161" s="17" t="n"/>
      <c r="D161" s="12">
        <f>IF(C161="","",IFERROR(_xlfn.XLOOKUP(C161,Stammdaten!$A$8:$A$27,Stammdaten!$B$8:$B$27),"Nicht gefunden"))</f>
        <v/>
      </c>
      <c r="E161" s="18" t="n"/>
      <c r="F161" s="19" t="n"/>
      <c r="G161" s="12">
        <f>IF(C161="","",IFERROR(_xlfn.XLOOKUP(C161,Stammdaten!$A$8:$A$27,Stammdaten!$C$8:$C$27),"Nicht gefunden"))</f>
        <v/>
      </c>
      <c r="H161" s="10">
        <f>IF(C161="","",IFERROR(_xlfn.XLOOKUP(C161,Stammdaten!$A$8:$A$27,Stammdaten!$D$8:$D$27),""))</f>
        <v/>
      </c>
      <c r="I161" s="20" t="n"/>
      <c r="J161" s="20" t="n"/>
      <c r="K161" s="10">
        <f>IF(OR(A161="",C161="",E161="",F161="",AND(I161="",H161="")),"",IFERROR(F161*IF(I161="",H161,I161)+IF(J161="",0,J161),""))</f>
        <v/>
      </c>
      <c r="L161" s="21" t="n"/>
    </row>
    <row r="162">
      <c r="A162" s="15" t="n"/>
      <c r="B162" s="16">
        <f>IF(A162="","",DATE(YEAR(A162),MONTH(A162),1))</f>
        <v/>
      </c>
      <c r="C162" s="17" t="n"/>
      <c r="D162" s="7">
        <f>IF(C162="","",IFERROR(_xlfn.XLOOKUP(C162,Stammdaten!$A$8:$A$27,Stammdaten!$B$8:$B$27),"Nicht gefunden"))</f>
        <v/>
      </c>
      <c r="E162" s="18" t="n"/>
      <c r="F162" s="19" t="n"/>
      <c r="G162" s="7">
        <f>IF(C162="","",IFERROR(_xlfn.XLOOKUP(C162,Stammdaten!$A$8:$A$27,Stammdaten!$C$8:$C$27),"Nicht gefunden"))</f>
        <v/>
      </c>
      <c r="H162" s="11">
        <f>IF(C162="","",IFERROR(_xlfn.XLOOKUP(C162,Stammdaten!$A$8:$A$27,Stammdaten!$D$8:$D$27),""))</f>
        <v/>
      </c>
      <c r="I162" s="20" t="n"/>
      <c r="J162" s="20" t="n"/>
      <c r="K162" s="11">
        <f>IF(OR(A162="",C162="",E162="",F162="",AND(I162="",H162="")),"",IFERROR(F162*IF(I162="",H162,I162)+IF(J162="",0,J162),""))</f>
        <v/>
      </c>
      <c r="L162" s="21" t="n"/>
    </row>
    <row r="163">
      <c r="A163" s="15" t="n"/>
      <c r="B163" s="22">
        <f>IF(A163="","",DATE(YEAR(A163),MONTH(A163),1))</f>
        <v/>
      </c>
      <c r="C163" s="17" t="n"/>
      <c r="D163" s="12">
        <f>IF(C163="","",IFERROR(_xlfn.XLOOKUP(C163,Stammdaten!$A$8:$A$27,Stammdaten!$B$8:$B$27),"Nicht gefunden"))</f>
        <v/>
      </c>
      <c r="E163" s="18" t="n"/>
      <c r="F163" s="19" t="n"/>
      <c r="G163" s="12">
        <f>IF(C163="","",IFERROR(_xlfn.XLOOKUP(C163,Stammdaten!$A$8:$A$27,Stammdaten!$C$8:$C$27),"Nicht gefunden"))</f>
        <v/>
      </c>
      <c r="H163" s="10">
        <f>IF(C163="","",IFERROR(_xlfn.XLOOKUP(C163,Stammdaten!$A$8:$A$27,Stammdaten!$D$8:$D$27),""))</f>
        <v/>
      </c>
      <c r="I163" s="20" t="n"/>
      <c r="J163" s="20" t="n"/>
      <c r="K163" s="10">
        <f>IF(OR(A163="",C163="",E163="",F163="",AND(I163="",H163="")),"",IFERROR(F163*IF(I163="",H163,I163)+IF(J163="",0,J163),""))</f>
        <v/>
      </c>
      <c r="L163" s="21" t="n"/>
    </row>
    <row r="164">
      <c r="A164" s="15" t="n"/>
      <c r="B164" s="16">
        <f>IF(A164="","",DATE(YEAR(A164),MONTH(A164),1))</f>
        <v/>
      </c>
      <c r="C164" s="17" t="n"/>
      <c r="D164" s="7">
        <f>IF(C164="","",IFERROR(_xlfn.XLOOKUP(C164,Stammdaten!$A$8:$A$27,Stammdaten!$B$8:$B$27),"Nicht gefunden"))</f>
        <v/>
      </c>
      <c r="E164" s="18" t="n"/>
      <c r="F164" s="19" t="n"/>
      <c r="G164" s="7">
        <f>IF(C164="","",IFERROR(_xlfn.XLOOKUP(C164,Stammdaten!$A$8:$A$27,Stammdaten!$C$8:$C$27),"Nicht gefunden"))</f>
        <v/>
      </c>
      <c r="H164" s="11">
        <f>IF(C164="","",IFERROR(_xlfn.XLOOKUP(C164,Stammdaten!$A$8:$A$27,Stammdaten!$D$8:$D$27),""))</f>
        <v/>
      </c>
      <c r="I164" s="20" t="n"/>
      <c r="J164" s="20" t="n"/>
      <c r="K164" s="11">
        <f>IF(OR(A164="",C164="",E164="",F164="",AND(I164="",H164="")),"",IFERROR(F164*IF(I164="",H164,I164)+IF(J164="",0,J164),""))</f>
        <v/>
      </c>
      <c r="L164" s="21" t="n"/>
    </row>
    <row r="165">
      <c r="A165" s="15" t="n"/>
      <c r="B165" s="22">
        <f>IF(A165="","",DATE(YEAR(A165),MONTH(A165),1))</f>
        <v/>
      </c>
      <c r="C165" s="17" t="n"/>
      <c r="D165" s="12">
        <f>IF(C165="","",IFERROR(_xlfn.XLOOKUP(C165,Stammdaten!$A$8:$A$27,Stammdaten!$B$8:$B$27),"Nicht gefunden"))</f>
        <v/>
      </c>
      <c r="E165" s="18" t="n"/>
      <c r="F165" s="19" t="n"/>
      <c r="G165" s="12">
        <f>IF(C165="","",IFERROR(_xlfn.XLOOKUP(C165,Stammdaten!$A$8:$A$27,Stammdaten!$C$8:$C$27),"Nicht gefunden"))</f>
        <v/>
      </c>
      <c r="H165" s="10">
        <f>IF(C165="","",IFERROR(_xlfn.XLOOKUP(C165,Stammdaten!$A$8:$A$27,Stammdaten!$D$8:$D$27),""))</f>
        <v/>
      </c>
      <c r="I165" s="20" t="n"/>
      <c r="J165" s="20" t="n"/>
      <c r="K165" s="10">
        <f>IF(OR(A165="",C165="",E165="",F165="",AND(I165="",H165="")),"",IFERROR(F165*IF(I165="",H165,I165)+IF(J165="",0,J165),""))</f>
        <v/>
      </c>
      <c r="L165" s="21" t="n"/>
    </row>
    <row r="166">
      <c r="A166" s="15" t="n"/>
      <c r="B166" s="16">
        <f>IF(A166="","",DATE(YEAR(A166),MONTH(A166),1))</f>
        <v/>
      </c>
      <c r="C166" s="17" t="n"/>
      <c r="D166" s="7">
        <f>IF(C166="","",IFERROR(_xlfn.XLOOKUP(C166,Stammdaten!$A$8:$A$27,Stammdaten!$B$8:$B$27),"Nicht gefunden"))</f>
        <v/>
      </c>
      <c r="E166" s="18" t="n"/>
      <c r="F166" s="19" t="n"/>
      <c r="G166" s="7">
        <f>IF(C166="","",IFERROR(_xlfn.XLOOKUP(C166,Stammdaten!$A$8:$A$27,Stammdaten!$C$8:$C$27),"Nicht gefunden"))</f>
        <v/>
      </c>
      <c r="H166" s="11">
        <f>IF(C166="","",IFERROR(_xlfn.XLOOKUP(C166,Stammdaten!$A$8:$A$27,Stammdaten!$D$8:$D$27),""))</f>
        <v/>
      </c>
      <c r="I166" s="20" t="n"/>
      <c r="J166" s="20" t="n"/>
      <c r="K166" s="11">
        <f>IF(OR(A166="",C166="",E166="",F166="",AND(I166="",H166="")),"",IFERROR(F166*IF(I166="",H166,I166)+IF(J166="",0,J166),""))</f>
        <v/>
      </c>
      <c r="L166" s="21" t="n"/>
    </row>
    <row r="167">
      <c r="A167" s="15" t="n"/>
      <c r="B167" s="22">
        <f>IF(A167="","",DATE(YEAR(A167),MONTH(A167),1))</f>
        <v/>
      </c>
      <c r="C167" s="17" t="n"/>
      <c r="D167" s="12">
        <f>IF(C167="","",IFERROR(_xlfn.XLOOKUP(C167,Stammdaten!$A$8:$A$27,Stammdaten!$B$8:$B$27),"Nicht gefunden"))</f>
        <v/>
      </c>
      <c r="E167" s="18" t="n"/>
      <c r="F167" s="19" t="n"/>
      <c r="G167" s="12">
        <f>IF(C167="","",IFERROR(_xlfn.XLOOKUP(C167,Stammdaten!$A$8:$A$27,Stammdaten!$C$8:$C$27),"Nicht gefunden"))</f>
        <v/>
      </c>
      <c r="H167" s="10">
        <f>IF(C167="","",IFERROR(_xlfn.XLOOKUP(C167,Stammdaten!$A$8:$A$27,Stammdaten!$D$8:$D$27),""))</f>
        <v/>
      </c>
      <c r="I167" s="20" t="n"/>
      <c r="J167" s="20" t="n"/>
      <c r="K167" s="10">
        <f>IF(OR(A167="",C167="",E167="",F167="",AND(I167="",H167="")),"",IFERROR(F167*IF(I167="",H167,I167)+IF(J167="",0,J167),""))</f>
        <v/>
      </c>
      <c r="L167" s="21" t="n"/>
    </row>
    <row r="168">
      <c r="A168" s="15" t="n"/>
      <c r="B168" s="16">
        <f>IF(A168="","",DATE(YEAR(A168),MONTH(A168),1))</f>
        <v/>
      </c>
      <c r="C168" s="17" t="n"/>
      <c r="D168" s="7">
        <f>IF(C168="","",IFERROR(_xlfn.XLOOKUP(C168,Stammdaten!$A$8:$A$27,Stammdaten!$B$8:$B$27),"Nicht gefunden"))</f>
        <v/>
      </c>
      <c r="E168" s="18" t="n"/>
      <c r="F168" s="19" t="n"/>
      <c r="G168" s="7">
        <f>IF(C168="","",IFERROR(_xlfn.XLOOKUP(C168,Stammdaten!$A$8:$A$27,Stammdaten!$C$8:$C$27),"Nicht gefunden"))</f>
        <v/>
      </c>
      <c r="H168" s="11">
        <f>IF(C168="","",IFERROR(_xlfn.XLOOKUP(C168,Stammdaten!$A$8:$A$27,Stammdaten!$D$8:$D$27),""))</f>
        <v/>
      </c>
      <c r="I168" s="20" t="n"/>
      <c r="J168" s="20" t="n"/>
      <c r="K168" s="11">
        <f>IF(OR(A168="",C168="",E168="",F168="",AND(I168="",H168="")),"",IFERROR(F168*IF(I168="",H168,I168)+IF(J168="",0,J168),""))</f>
        <v/>
      </c>
      <c r="L168" s="21" t="n"/>
    </row>
    <row r="169">
      <c r="A169" s="15" t="n"/>
      <c r="B169" s="22">
        <f>IF(A169="","",DATE(YEAR(A169),MONTH(A169),1))</f>
        <v/>
      </c>
      <c r="C169" s="17" t="n"/>
      <c r="D169" s="12">
        <f>IF(C169="","",IFERROR(_xlfn.XLOOKUP(C169,Stammdaten!$A$8:$A$27,Stammdaten!$B$8:$B$27),"Nicht gefunden"))</f>
        <v/>
      </c>
      <c r="E169" s="18" t="n"/>
      <c r="F169" s="19" t="n"/>
      <c r="G169" s="12">
        <f>IF(C169="","",IFERROR(_xlfn.XLOOKUP(C169,Stammdaten!$A$8:$A$27,Stammdaten!$C$8:$C$27),"Nicht gefunden"))</f>
        <v/>
      </c>
      <c r="H169" s="10">
        <f>IF(C169="","",IFERROR(_xlfn.XLOOKUP(C169,Stammdaten!$A$8:$A$27,Stammdaten!$D$8:$D$27),""))</f>
        <v/>
      </c>
      <c r="I169" s="20" t="n"/>
      <c r="J169" s="20" t="n"/>
      <c r="K169" s="10">
        <f>IF(OR(A169="",C169="",E169="",F169="",AND(I169="",H169="")),"",IFERROR(F169*IF(I169="",H169,I169)+IF(J169="",0,J169),""))</f>
        <v/>
      </c>
      <c r="L169" s="21" t="n"/>
    </row>
    <row r="170">
      <c r="A170" s="15" t="n"/>
      <c r="B170" s="16">
        <f>IF(A170="","",DATE(YEAR(A170),MONTH(A170),1))</f>
        <v/>
      </c>
      <c r="C170" s="17" t="n"/>
      <c r="D170" s="7">
        <f>IF(C170="","",IFERROR(_xlfn.XLOOKUP(C170,Stammdaten!$A$8:$A$27,Stammdaten!$B$8:$B$27),"Nicht gefunden"))</f>
        <v/>
      </c>
      <c r="E170" s="18" t="n"/>
      <c r="F170" s="19" t="n"/>
      <c r="G170" s="7">
        <f>IF(C170="","",IFERROR(_xlfn.XLOOKUP(C170,Stammdaten!$A$8:$A$27,Stammdaten!$C$8:$C$27),"Nicht gefunden"))</f>
        <v/>
      </c>
      <c r="H170" s="11">
        <f>IF(C170="","",IFERROR(_xlfn.XLOOKUP(C170,Stammdaten!$A$8:$A$27,Stammdaten!$D$8:$D$27),""))</f>
        <v/>
      </c>
      <c r="I170" s="20" t="n"/>
      <c r="J170" s="20" t="n"/>
      <c r="K170" s="11">
        <f>IF(OR(A170="",C170="",E170="",F170="",AND(I170="",H170="")),"",IFERROR(F170*IF(I170="",H170,I170)+IF(J170="",0,J170),""))</f>
        <v/>
      </c>
      <c r="L170" s="21" t="n"/>
    </row>
    <row r="171">
      <c r="A171" s="15" t="n"/>
      <c r="B171" s="22">
        <f>IF(A171="","",DATE(YEAR(A171),MONTH(A171),1))</f>
        <v/>
      </c>
      <c r="C171" s="17" t="n"/>
      <c r="D171" s="12">
        <f>IF(C171="","",IFERROR(_xlfn.XLOOKUP(C171,Stammdaten!$A$8:$A$27,Stammdaten!$B$8:$B$27),"Nicht gefunden"))</f>
        <v/>
      </c>
      <c r="E171" s="18" t="n"/>
      <c r="F171" s="19" t="n"/>
      <c r="G171" s="12">
        <f>IF(C171="","",IFERROR(_xlfn.XLOOKUP(C171,Stammdaten!$A$8:$A$27,Stammdaten!$C$8:$C$27),"Nicht gefunden"))</f>
        <v/>
      </c>
      <c r="H171" s="10">
        <f>IF(C171="","",IFERROR(_xlfn.XLOOKUP(C171,Stammdaten!$A$8:$A$27,Stammdaten!$D$8:$D$27),""))</f>
        <v/>
      </c>
      <c r="I171" s="20" t="n"/>
      <c r="J171" s="20" t="n"/>
      <c r="K171" s="10">
        <f>IF(OR(A171="",C171="",E171="",F171="",AND(I171="",H171="")),"",IFERROR(F171*IF(I171="",H171,I171)+IF(J171="",0,J171),""))</f>
        <v/>
      </c>
      <c r="L171" s="21" t="n"/>
    </row>
    <row r="172">
      <c r="A172" s="15" t="n"/>
      <c r="B172" s="16">
        <f>IF(A172="","",DATE(YEAR(A172),MONTH(A172),1))</f>
        <v/>
      </c>
      <c r="C172" s="17" t="n"/>
      <c r="D172" s="7">
        <f>IF(C172="","",IFERROR(_xlfn.XLOOKUP(C172,Stammdaten!$A$8:$A$27,Stammdaten!$B$8:$B$27),"Nicht gefunden"))</f>
        <v/>
      </c>
      <c r="E172" s="18" t="n"/>
      <c r="F172" s="19" t="n"/>
      <c r="G172" s="7">
        <f>IF(C172="","",IFERROR(_xlfn.XLOOKUP(C172,Stammdaten!$A$8:$A$27,Stammdaten!$C$8:$C$27),"Nicht gefunden"))</f>
        <v/>
      </c>
      <c r="H172" s="11">
        <f>IF(C172="","",IFERROR(_xlfn.XLOOKUP(C172,Stammdaten!$A$8:$A$27,Stammdaten!$D$8:$D$27),""))</f>
        <v/>
      </c>
      <c r="I172" s="20" t="n"/>
      <c r="J172" s="20" t="n"/>
      <c r="K172" s="11">
        <f>IF(OR(A172="",C172="",E172="",F172="",AND(I172="",H172="")),"",IFERROR(F172*IF(I172="",H172,I172)+IF(J172="",0,J172),""))</f>
        <v/>
      </c>
      <c r="L172" s="21" t="n"/>
    </row>
    <row r="173">
      <c r="A173" s="15" t="n"/>
      <c r="B173" s="22">
        <f>IF(A173="","",DATE(YEAR(A173),MONTH(A173),1))</f>
        <v/>
      </c>
      <c r="C173" s="17" t="n"/>
      <c r="D173" s="12">
        <f>IF(C173="","",IFERROR(_xlfn.XLOOKUP(C173,Stammdaten!$A$8:$A$27,Stammdaten!$B$8:$B$27),"Nicht gefunden"))</f>
        <v/>
      </c>
      <c r="E173" s="18" t="n"/>
      <c r="F173" s="19" t="n"/>
      <c r="G173" s="12">
        <f>IF(C173="","",IFERROR(_xlfn.XLOOKUP(C173,Stammdaten!$A$8:$A$27,Stammdaten!$C$8:$C$27),"Nicht gefunden"))</f>
        <v/>
      </c>
      <c r="H173" s="10">
        <f>IF(C173="","",IFERROR(_xlfn.XLOOKUP(C173,Stammdaten!$A$8:$A$27,Stammdaten!$D$8:$D$27),""))</f>
        <v/>
      </c>
      <c r="I173" s="20" t="n"/>
      <c r="J173" s="20" t="n"/>
      <c r="K173" s="10">
        <f>IF(OR(A173="",C173="",E173="",F173="",AND(I173="",H173="")),"",IFERROR(F173*IF(I173="",H173,I173)+IF(J173="",0,J173),""))</f>
        <v/>
      </c>
      <c r="L173" s="21" t="n"/>
    </row>
    <row r="174">
      <c r="A174" s="15" t="n"/>
      <c r="B174" s="16">
        <f>IF(A174="","",DATE(YEAR(A174),MONTH(A174),1))</f>
        <v/>
      </c>
      <c r="C174" s="17" t="n"/>
      <c r="D174" s="7">
        <f>IF(C174="","",IFERROR(_xlfn.XLOOKUP(C174,Stammdaten!$A$8:$A$27,Stammdaten!$B$8:$B$27),"Nicht gefunden"))</f>
        <v/>
      </c>
      <c r="E174" s="18" t="n"/>
      <c r="F174" s="19" t="n"/>
      <c r="G174" s="7">
        <f>IF(C174="","",IFERROR(_xlfn.XLOOKUP(C174,Stammdaten!$A$8:$A$27,Stammdaten!$C$8:$C$27),"Nicht gefunden"))</f>
        <v/>
      </c>
      <c r="H174" s="11">
        <f>IF(C174="","",IFERROR(_xlfn.XLOOKUP(C174,Stammdaten!$A$8:$A$27,Stammdaten!$D$8:$D$27),""))</f>
        <v/>
      </c>
      <c r="I174" s="20" t="n"/>
      <c r="J174" s="20" t="n"/>
      <c r="K174" s="11">
        <f>IF(OR(A174="",C174="",E174="",F174="",AND(I174="",H174="")),"",IFERROR(F174*IF(I174="",H174,I174)+IF(J174="",0,J174),""))</f>
        <v/>
      </c>
      <c r="L174" s="21" t="n"/>
    </row>
    <row r="175">
      <c r="A175" s="15" t="n"/>
      <c r="B175" s="22">
        <f>IF(A175="","",DATE(YEAR(A175),MONTH(A175),1))</f>
        <v/>
      </c>
      <c r="C175" s="17" t="n"/>
      <c r="D175" s="12">
        <f>IF(C175="","",IFERROR(_xlfn.XLOOKUP(C175,Stammdaten!$A$8:$A$27,Stammdaten!$B$8:$B$27),"Nicht gefunden"))</f>
        <v/>
      </c>
      <c r="E175" s="18" t="n"/>
      <c r="F175" s="19" t="n"/>
      <c r="G175" s="12">
        <f>IF(C175="","",IFERROR(_xlfn.XLOOKUP(C175,Stammdaten!$A$8:$A$27,Stammdaten!$C$8:$C$27),"Nicht gefunden"))</f>
        <v/>
      </c>
      <c r="H175" s="10">
        <f>IF(C175="","",IFERROR(_xlfn.XLOOKUP(C175,Stammdaten!$A$8:$A$27,Stammdaten!$D$8:$D$27),""))</f>
        <v/>
      </c>
      <c r="I175" s="20" t="n"/>
      <c r="J175" s="20" t="n"/>
      <c r="K175" s="10">
        <f>IF(OR(A175="",C175="",E175="",F175="",AND(I175="",H175="")),"",IFERROR(F175*IF(I175="",H175,I175)+IF(J175="",0,J175),""))</f>
        <v/>
      </c>
      <c r="L175" s="21" t="n"/>
    </row>
    <row r="176">
      <c r="A176" s="15" t="n"/>
      <c r="B176" s="16">
        <f>IF(A176="","",DATE(YEAR(A176),MONTH(A176),1))</f>
        <v/>
      </c>
      <c r="C176" s="17" t="n"/>
      <c r="D176" s="7">
        <f>IF(C176="","",IFERROR(_xlfn.XLOOKUP(C176,Stammdaten!$A$8:$A$27,Stammdaten!$B$8:$B$27),"Nicht gefunden"))</f>
        <v/>
      </c>
      <c r="E176" s="18" t="n"/>
      <c r="F176" s="19" t="n"/>
      <c r="G176" s="7">
        <f>IF(C176="","",IFERROR(_xlfn.XLOOKUP(C176,Stammdaten!$A$8:$A$27,Stammdaten!$C$8:$C$27),"Nicht gefunden"))</f>
        <v/>
      </c>
      <c r="H176" s="11">
        <f>IF(C176="","",IFERROR(_xlfn.XLOOKUP(C176,Stammdaten!$A$8:$A$27,Stammdaten!$D$8:$D$27),""))</f>
        <v/>
      </c>
      <c r="I176" s="20" t="n"/>
      <c r="J176" s="20" t="n"/>
      <c r="K176" s="11">
        <f>IF(OR(A176="",C176="",E176="",F176="",AND(I176="",H176="")),"",IFERROR(F176*IF(I176="",H176,I176)+IF(J176="",0,J176),""))</f>
        <v/>
      </c>
      <c r="L176" s="21" t="n"/>
    </row>
    <row r="177">
      <c r="A177" s="15" t="n"/>
      <c r="B177" s="22">
        <f>IF(A177="","",DATE(YEAR(A177),MONTH(A177),1))</f>
        <v/>
      </c>
      <c r="C177" s="17" t="n"/>
      <c r="D177" s="12">
        <f>IF(C177="","",IFERROR(_xlfn.XLOOKUP(C177,Stammdaten!$A$8:$A$27,Stammdaten!$B$8:$B$27),"Nicht gefunden"))</f>
        <v/>
      </c>
      <c r="E177" s="18" t="n"/>
      <c r="F177" s="19" t="n"/>
      <c r="G177" s="12">
        <f>IF(C177="","",IFERROR(_xlfn.XLOOKUP(C177,Stammdaten!$A$8:$A$27,Stammdaten!$C$8:$C$27),"Nicht gefunden"))</f>
        <v/>
      </c>
      <c r="H177" s="10">
        <f>IF(C177="","",IFERROR(_xlfn.XLOOKUP(C177,Stammdaten!$A$8:$A$27,Stammdaten!$D$8:$D$27),""))</f>
        <v/>
      </c>
      <c r="I177" s="20" t="n"/>
      <c r="J177" s="20" t="n"/>
      <c r="K177" s="10">
        <f>IF(OR(A177="",C177="",E177="",F177="",AND(I177="",H177="")),"",IFERROR(F177*IF(I177="",H177,I177)+IF(J177="",0,J177),""))</f>
        <v/>
      </c>
      <c r="L177" s="21" t="n"/>
    </row>
    <row r="178">
      <c r="A178" s="15" t="n"/>
      <c r="B178" s="16">
        <f>IF(A178="","",DATE(YEAR(A178),MONTH(A178),1))</f>
        <v/>
      </c>
      <c r="C178" s="17" t="n"/>
      <c r="D178" s="7">
        <f>IF(C178="","",IFERROR(_xlfn.XLOOKUP(C178,Stammdaten!$A$8:$A$27,Stammdaten!$B$8:$B$27),"Nicht gefunden"))</f>
        <v/>
      </c>
      <c r="E178" s="18" t="n"/>
      <c r="F178" s="19" t="n"/>
      <c r="G178" s="7">
        <f>IF(C178="","",IFERROR(_xlfn.XLOOKUP(C178,Stammdaten!$A$8:$A$27,Stammdaten!$C$8:$C$27),"Nicht gefunden"))</f>
        <v/>
      </c>
      <c r="H178" s="11">
        <f>IF(C178="","",IFERROR(_xlfn.XLOOKUP(C178,Stammdaten!$A$8:$A$27,Stammdaten!$D$8:$D$27),""))</f>
        <v/>
      </c>
      <c r="I178" s="20" t="n"/>
      <c r="J178" s="20" t="n"/>
      <c r="K178" s="11">
        <f>IF(OR(A178="",C178="",E178="",F178="",AND(I178="",H178="")),"",IFERROR(F178*IF(I178="",H178,I178)+IF(J178="",0,J178),""))</f>
        <v/>
      </c>
      <c r="L178" s="21" t="n"/>
    </row>
    <row r="179">
      <c r="A179" s="15" t="n"/>
      <c r="B179" s="22">
        <f>IF(A179="","",DATE(YEAR(A179),MONTH(A179),1))</f>
        <v/>
      </c>
      <c r="C179" s="17" t="n"/>
      <c r="D179" s="12">
        <f>IF(C179="","",IFERROR(_xlfn.XLOOKUP(C179,Stammdaten!$A$8:$A$27,Stammdaten!$B$8:$B$27),"Nicht gefunden"))</f>
        <v/>
      </c>
      <c r="E179" s="18" t="n"/>
      <c r="F179" s="19" t="n"/>
      <c r="G179" s="12">
        <f>IF(C179="","",IFERROR(_xlfn.XLOOKUP(C179,Stammdaten!$A$8:$A$27,Stammdaten!$C$8:$C$27),"Nicht gefunden"))</f>
        <v/>
      </c>
      <c r="H179" s="10">
        <f>IF(C179="","",IFERROR(_xlfn.XLOOKUP(C179,Stammdaten!$A$8:$A$27,Stammdaten!$D$8:$D$27),""))</f>
        <v/>
      </c>
      <c r="I179" s="20" t="n"/>
      <c r="J179" s="20" t="n"/>
      <c r="K179" s="10">
        <f>IF(OR(A179="",C179="",E179="",F179="",AND(I179="",H179="")),"",IFERROR(F179*IF(I179="",H179,I179)+IF(J179="",0,J179),""))</f>
        <v/>
      </c>
      <c r="L179" s="21" t="n"/>
    </row>
    <row r="180">
      <c r="A180" s="15" t="n"/>
      <c r="B180" s="16">
        <f>IF(A180="","",DATE(YEAR(A180),MONTH(A180),1))</f>
        <v/>
      </c>
      <c r="C180" s="17" t="n"/>
      <c r="D180" s="7">
        <f>IF(C180="","",IFERROR(_xlfn.XLOOKUP(C180,Stammdaten!$A$8:$A$27,Stammdaten!$B$8:$B$27),"Nicht gefunden"))</f>
        <v/>
      </c>
      <c r="E180" s="18" t="n"/>
      <c r="F180" s="19" t="n"/>
      <c r="G180" s="7">
        <f>IF(C180="","",IFERROR(_xlfn.XLOOKUP(C180,Stammdaten!$A$8:$A$27,Stammdaten!$C$8:$C$27),"Nicht gefunden"))</f>
        <v/>
      </c>
      <c r="H180" s="11">
        <f>IF(C180="","",IFERROR(_xlfn.XLOOKUP(C180,Stammdaten!$A$8:$A$27,Stammdaten!$D$8:$D$27),""))</f>
        <v/>
      </c>
      <c r="I180" s="20" t="n"/>
      <c r="J180" s="20" t="n"/>
      <c r="K180" s="11">
        <f>IF(OR(A180="",C180="",E180="",F180="",AND(I180="",H180="")),"",IFERROR(F180*IF(I180="",H180,I180)+IF(J180="",0,J180),""))</f>
        <v/>
      </c>
      <c r="L180" s="21" t="n"/>
    </row>
    <row r="181">
      <c r="A181" s="15" t="n"/>
      <c r="B181" s="22">
        <f>IF(A181="","",DATE(YEAR(A181),MONTH(A181),1))</f>
        <v/>
      </c>
      <c r="C181" s="17" t="n"/>
      <c r="D181" s="12">
        <f>IF(C181="","",IFERROR(_xlfn.XLOOKUP(C181,Stammdaten!$A$8:$A$27,Stammdaten!$B$8:$B$27),"Nicht gefunden"))</f>
        <v/>
      </c>
      <c r="E181" s="18" t="n"/>
      <c r="F181" s="19" t="n"/>
      <c r="G181" s="12">
        <f>IF(C181="","",IFERROR(_xlfn.XLOOKUP(C181,Stammdaten!$A$8:$A$27,Stammdaten!$C$8:$C$27),"Nicht gefunden"))</f>
        <v/>
      </c>
      <c r="H181" s="10">
        <f>IF(C181="","",IFERROR(_xlfn.XLOOKUP(C181,Stammdaten!$A$8:$A$27,Stammdaten!$D$8:$D$27),""))</f>
        <v/>
      </c>
      <c r="I181" s="20" t="n"/>
      <c r="J181" s="20" t="n"/>
      <c r="K181" s="10">
        <f>IF(OR(A181="",C181="",E181="",F181="",AND(I181="",H181="")),"",IFERROR(F181*IF(I181="",H181,I181)+IF(J181="",0,J181),""))</f>
        <v/>
      </c>
      <c r="L181" s="21" t="n"/>
    </row>
    <row r="182">
      <c r="A182" s="15" t="n"/>
      <c r="B182" s="16">
        <f>IF(A182="","",DATE(YEAR(A182),MONTH(A182),1))</f>
        <v/>
      </c>
      <c r="C182" s="17" t="n"/>
      <c r="D182" s="7">
        <f>IF(C182="","",IFERROR(_xlfn.XLOOKUP(C182,Stammdaten!$A$8:$A$27,Stammdaten!$B$8:$B$27),"Nicht gefunden"))</f>
        <v/>
      </c>
      <c r="E182" s="18" t="n"/>
      <c r="F182" s="19" t="n"/>
      <c r="G182" s="7">
        <f>IF(C182="","",IFERROR(_xlfn.XLOOKUP(C182,Stammdaten!$A$8:$A$27,Stammdaten!$C$8:$C$27),"Nicht gefunden"))</f>
        <v/>
      </c>
      <c r="H182" s="11">
        <f>IF(C182="","",IFERROR(_xlfn.XLOOKUP(C182,Stammdaten!$A$8:$A$27,Stammdaten!$D$8:$D$27),""))</f>
        <v/>
      </c>
      <c r="I182" s="20" t="n"/>
      <c r="J182" s="20" t="n"/>
      <c r="K182" s="11">
        <f>IF(OR(A182="",C182="",E182="",F182="",AND(I182="",H182="")),"",IFERROR(F182*IF(I182="",H182,I182)+IF(J182="",0,J182),""))</f>
        <v/>
      </c>
      <c r="L182" s="21" t="n"/>
    </row>
    <row r="183">
      <c r="A183" s="15" t="n"/>
      <c r="B183" s="22">
        <f>IF(A183="","",DATE(YEAR(A183),MONTH(A183),1))</f>
        <v/>
      </c>
      <c r="C183" s="17" t="n"/>
      <c r="D183" s="12">
        <f>IF(C183="","",IFERROR(_xlfn.XLOOKUP(C183,Stammdaten!$A$8:$A$27,Stammdaten!$B$8:$B$27),"Nicht gefunden"))</f>
        <v/>
      </c>
      <c r="E183" s="18" t="n"/>
      <c r="F183" s="19" t="n"/>
      <c r="G183" s="12">
        <f>IF(C183="","",IFERROR(_xlfn.XLOOKUP(C183,Stammdaten!$A$8:$A$27,Stammdaten!$C$8:$C$27),"Nicht gefunden"))</f>
        <v/>
      </c>
      <c r="H183" s="10">
        <f>IF(C183="","",IFERROR(_xlfn.XLOOKUP(C183,Stammdaten!$A$8:$A$27,Stammdaten!$D$8:$D$27),""))</f>
        <v/>
      </c>
      <c r="I183" s="20" t="n"/>
      <c r="J183" s="20" t="n"/>
      <c r="K183" s="10">
        <f>IF(OR(A183="",C183="",E183="",F183="",AND(I183="",H183="")),"",IFERROR(F183*IF(I183="",H183,I183)+IF(J183="",0,J183),""))</f>
        <v/>
      </c>
      <c r="L183" s="21" t="n"/>
    </row>
    <row r="184">
      <c r="A184" s="15" t="n"/>
      <c r="B184" s="16">
        <f>IF(A184="","",DATE(YEAR(A184),MONTH(A184),1))</f>
        <v/>
      </c>
      <c r="C184" s="17" t="n"/>
      <c r="D184" s="7">
        <f>IF(C184="","",IFERROR(_xlfn.XLOOKUP(C184,Stammdaten!$A$8:$A$27,Stammdaten!$B$8:$B$27),"Nicht gefunden"))</f>
        <v/>
      </c>
      <c r="E184" s="18" t="n"/>
      <c r="F184" s="19" t="n"/>
      <c r="G184" s="7">
        <f>IF(C184="","",IFERROR(_xlfn.XLOOKUP(C184,Stammdaten!$A$8:$A$27,Stammdaten!$C$8:$C$27),"Nicht gefunden"))</f>
        <v/>
      </c>
      <c r="H184" s="11">
        <f>IF(C184="","",IFERROR(_xlfn.XLOOKUP(C184,Stammdaten!$A$8:$A$27,Stammdaten!$D$8:$D$27),""))</f>
        <v/>
      </c>
      <c r="I184" s="20" t="n"/>
      <c r="J184" s="20" t="n"/>
      <c r="K184" s="11">
        <f>IF(OR(A184="",C184="",E184="",F184="",AND(I184="",H184="")),"",IFERROR(F184*IF(I184="",H184,I184)+IF(J184="",0,J184),""))</f>
        <v/>
      </c>
      <c r="L184" s="21" t="n"/>
    </row>
    <row r="185">
      <c r="A185" s="15" t="n"/>
      <c r="B185" s="22">
        <f>IF(A185="","",DATE(YEAR(A185),MONTH(A185),1))</f>
        <v/>
      </c>
      <c r="C185" s="17" t="n"/>
      <c r="D185" s="12">
        <f>IF(C185="","",IFERROR(_xlfn.XLOOKUP(C185,Stammdaten!$A$8:$A$27,Stammdaten!$B$8:$B$27),"Nicht gefunden"))</f>
        <v/>
      </c>
      <c r="E185" s="18" t="n"/>
      <c r="F185" s="19" t="n"/>
      <c r="G185" s="12">
        <f>IF(C185="","",IFERROR(_xlfn.XLOOKUP(C185,Stammdaten!$A$8:$A$27,Stammdaten!$C$8:$C$27),"Nicht gefunden"))</f>
        <v/>
      </c>
      <c r="H185" s="10">
        <f>IF(C185="","",IFERROR(_xlfn.XLOOKUP(C185,Stammdaten!$A$8:$A$27,Stammdaten!$D$8:$D$27),""))</f>
        <v/>
      </c>
      <c r="I185" s="20" t="n"/>
      <c r="J185" s="20" t="n"/>
      <c r="K185" s="10">
        <f>IF(OR(A185="",C185="",E185="",F185="",AND(I185="",H185="")),"",IFERROR(F185*IF(I185="",H185,I185)+IF(J185="",0,J185),""))</f>
        <v/>
      </c>
      <c r="L185" s="21" t="n"/>
    </row>
    <row r="186">
      <c r="A186" s="15" t="n"/>
      <c r="B186" s="16">
        <f>IF(A186="","",DATE(YEAR(A186),MONTH(A186),1))</f>
        <v/>
      </c>
      <c r="C186" s="17" t="n"/>
      <c r="D186" s="7">
        <f>IF(C186="","",IFERROR(_xlfn.XLOOKUP(C186,Stammdaten!$A$8:$A$27,Stammdaten!$B$8:$B$27),"Nicht gefunden"))</f>
        <v/>
      </c>
      <c r="E186" s="18" t="n"/>
      <c r="F186" s="19" t="n"/>
      <c r="G186" s="7">
        <f>IF(C186="","",IFERROR(_xlfn.XLOOKUP(C186,Stammdaten!$A$8:$A$27,Stammdaten!$C$8:$C$27),"Nicht gefunden"))</f>
        <v/>
      </c>
      <c r="H186" s="11">
        <f>IF(C186="","",IFERROR(_xlfn.XLOOKUP(C186,Stammdaten!$A$8:$A$27,Stammdaten!$D$8:$D$27),""))</f>
        <v/>
      </c>
      <c r="I186" s="20" t="n"/>
      <c r="J186" s="20" t="n"/>
      <c r="K186" s="11">
        <f>IF(OR(A186="",C186="",E186="",F186="",AND(I186="",H186="")),"",IFERROR(F186*IF(I186="",H186,I186)+IF(J186="",0,J186),""))</f>
        <v/>
      </c>
      <c r="L186" s="21" t="n"/>
    </row>
    <row r="187">
      <c r="A187" s="15" t="n"/>
      <c r="B187" s="22">
        <f>IF(A187="","",DATE(YEAR(A187),MONTH(A187),1))</f>
        <v/>
      </c>
      <c r="C187" s="17" t="n"/>
      <c r="D187" s="12">
        <f>IF(C187="","",IFERROR(_xlfn.XLOOKUP(C187,Stammdaten!$A$8:$A$27,Stammdaten!$B$8:$B$27),"Nicht gefunden"))</f>
        <v/>
      </c>
      <c r="E187" s="18" t="n"/>
      <c r="F187" s="19" t="n"/>
      <c r="G187" s="12">
        <f>IF(C187="","",IFERROR(_xlfn.XLOOKUP(C187,Stammdaten!$A$8:$A$27,Stammdaten!$C$8:$C$27),"Nicht gefunden"))</f>
        <v/>
      </c>
      <c r="H187" s="10">
        <f>IF(C187="","",IFERROR(_xlfn.XLOOKUP(C187,Stammdaten!$A$8:$A$27,Stammdaten!$D$8:$D$27),""))</f>
        <v/>
      </c>
      <c r="I187" s="20" t="n"/>
      <c r="J187" s="20" t="n"/>
      <c r="K187" s="10">
        <f>IF(OR(A187="",C187="",E187="",F187="",AND(I187="",H187="")),"",IFERROR(F187*IF(I187="",H187,I187)+IF(J187="",0,J187),""))</f>
        <v/>
      </c>
      <c r="L187" s="21" t="n"/>
    </row>
    <row r="188">
      <c r="A188" s="15" t="n"/>
      <c r="B188" s="16">
        <f>IF(A188="","",DATE(YEAR(A188),MONTH(A188),1))</f>
        <v/>
      </c>
      <c r="C188" s="17" t="n"/>
      <c r="D188" s="7">
        <f>IF(C188="","",IFERROR(_xlfn.XLOOKUP(C188,Stammdaten!$A$8:$A$27,Stammdaten!$B$8:$B$27),"Nicht gefunden"))</f>
        <v/>
      </c>
      <c r="E188" s="18" t="n"/>
      <c r="F188" s="19" t="n"/>
      <c r="G188" s="7">
        <f>IF(C188="","",IFERROR(_xlfn.XLOOKUP(C188,Stammdaten!$A$8:$A$27,Stammdaten!$C$8:$C$27),"Nicht gefunden"))</f>
        <v/>
      </c>
      <c r="H188" s="11">
        <f>IF(C188="","",IFERROR(_xlfn.XLOOKUP(C188,Stammdaten!$A$8:$A$27,Stammdaten!$D$8:$D$27),""))</f>
        <v/>
      </c>
      <c r="I188" s="20" t="n"/>
      <c r="J188" s="20" t="n"/>
      <c r="K188" s="11">
        <f>IF(OR(A188="",C188="",E188="",F188="",AND(I188="",H188="")),"",IFERROR(F188*IF(I188="",H188,I188)+IF(J188="",0,J188),""))</f>
        <v/>
      </c>
      <c r="L188" s="21" t="n"/>
    </row>
    <row r="189">
      <c r="A189" s="15" t="n"/>
      <c r="B189" s="22">
        <f>IF(A189="","",DATE(YEAR(A189),MONTH(A189),1))</f>
        <v/>
      </c>
      <c r="C189" s="17" t="n"/>
      <c r="D189" s="12">
        <f>IF(C189="","",IFERROR(_xlfn.XLOOKUP(C189,Stammdaten!$A$8:$A$27,Stammdaten!$B$8:$B$27),"Nicht gefunden"))</f>
        <v/>
      </c>
      <c r="E189" s="18" t="n"/>
      <c r="F189" s="19" t="n"/>
      <c r="G189" s="12">
        <f>IF(C189="","",IFERROR(_xlfn.XLOOKUP(C189,Stammdaten!$A$8:$A$27,Stammdaten!$C$8:$C$27),"Nicht gefunden"))</f>
        <v/>
      </c>
      <c r="H189" s="10">
        <f>IF(C189="","",IFERROR(_xlfn.XLOOKUP(C189,Stammdaten!$A$8:$A$27,Stammdaten!$D$8:$D$27),""))</f>
        <v/>
      </c>
      <c r="I189" s="20" t="n"/>
      <c r="J189" s="20" t="n"/>
      <c r="K189" s="10">
        <f>IF(OR(A189="",C189="",E189="",F189="",AND(I189="",H189="")),"",IFERROR(F189*IF(I189="",H189,I189)+IF(J189="",0,J189),""))</f>
        <v/>
      </c>
      <c r="L189" s="21" t="n"/>
    </row>
    <row r="190">
      <c r="A190" s="15" t="n"/>
      <c r="B190" s="16">
        <f>IF(A190="","",DATE(YEAR(A190),MONTH(A190),1))</f>
        <v/>
      </c>
      <c r="C190" s="17" t="n"/>
      <c r="D190" s="7">
        <f>IF(C190="","",IFERROR(_xlfn.XLOOKUP(C190,Stammdaten!$A$8:$A$27,Stammdaten!$B$8:$B$27),"Nicht gefunden"))</f>
        <v/>
      </c>
      <c r="E190" s="18" t="n"/>
      <c r="F190" s="19" t="n"/>
      <c r="G190" s="7">
        <f>IF(C190="","",IFERROR(_xlfn.XLOOKUP(C190,Stammdaten!$A$8:$A$27,Stammdaten!$C$8:$C$27),"Nicht gefunden"))</f>
        <v/>
      </c>
      <c r="H190" s="11">
        <f>IF(C190="","",IFERROR(_xlfn.XLOOKUP(C190,Stammdaten!$A$8:$A$27,Stammdaten!$D$8:$D$27),""))</f>
        <v/>
      </c>
      <c r="I190" s="20" t="n"/>
      <c r="J190" s="20" t="n"/>
      <c r="K190" s="11">
        <f>IF(OR(A190="",C190="",E190="",F190="",AND(I190="",H190="")),"",IFERROR(F190*IF(I190="",H190,I190)+IF(J190="",0,J190),""))</f>
        <v/>
      </c>
      <c r="L190" s="21" t="n"/>
    </row>
    <row r="191">
      <c r="A191" s="15" t="n"/>
      <c r="B191" s="22">
        <f>IF(A191="","",DATE(YEAR(A191),MONTH(A191),1))</f>
        <v/>
      </c>
      <c r="C191" s="17" t="n"/>
      <c r="D191" s="12">
        <f>IF(C191="","",IFERROR(_xlfn.XLOOKUP(C191,Stammdaten!$A$8:$A$27,Stammdaten!$B$8:$B$27),"Nicht gefunden"))</f>
        <v/>
      </c>
      <c r="E191" s="18" t="n"/>
      <c r="F191" s="19" t="n"/>
      <c r="G191" s="12">
        <f>IF(C191="","",IFERROR(_xlfn.XLOOKUP(C191,Stammdaten!$A$8:$A$27,Stammdaten!$C$8:$C$27),"Nicht gefunden"))</f>
        <v/>
      </c>
      <c r="H191" s="10">
        <f>IF(C191="","",IFERROR(_xlfn.XLOOKUP(C191,Stammdaten!$A$8:$A$27,Stammdaten!$D$8:$D$27),""))</f>
        <v/>
      </c>
      <c r="I191" s="20" t="n"/>
      <c r="J191" s="20" t="n"/>
      <c r="K191" s="10">
        <f>IF(OR(A191="",C191="",E191="",F191="",AND(I191="",H191="")),"",IFERROR(F191*IF(I191="",H191,I191)+IF(J191="",0,J191),""))</f>
        <v/>
      </c>
      <c r="L191" s="21" t="n"/>
    </row>
    <row r="192">
      <c r="A192" s="15" t="n"/>
      <c r="B192" s="16">
        <f>IF(A192="","",DATE(YEAR(A192),MONTH(A192),1))</f>
        <v/>
      </c>
      <c r="C192" s="17" t="n"/>
      <c r="D192" s="7">
        <f>IF(C192="","",IFERROR(_xlfn.XLOOKUP(C192,Stammdaten!$A$8:$A$27,Stammdaten!$B$8:$B$27),"Nicht gefunden"))</f>
        <v/>
      </c>
      <c r="E192" s="18" t="n"/>
      <c r="F192" s="19" t="n"/>
      <c r="G192" s="7">
        <f>IF(C192="","",IFERROR(_xlfn.XLOOKUP(C192,Stammdaten!$A$8:$A$27,Stammdaten!$C$8:$C$27),"Nicht gefunden"))</f>
        <v/>
      </c>
      <c r="H192" s="11">
        <f>IF(C192="","",IFERROR(_xlfn.XLOOKUP(C192,Stammdaten!$A$8:$A$27,Stammdaten!$D$8:$D$27),""))</f>
        <v/>
      </c>
      <c r="I192" s="20" t="n"/>
      <c r="J192" s="20" t="n"/>
      <c r="K192" s="11">
        <f>IF(OR(A192="",C192="",E192="",F192="",AND(I192="",H192="")),"",IFERROR(F192*IF(I192="",H192,I192)+IF(J192="",0,J192),""))</f>
        <v/>
      </c>
      <c r="L192" s="21" t="n"/>
    </row>
    <row r="193">
      <c r="A193" s="15" t="n"/>
      <c r="B193" s="22">
        <f>IF(A193="","",DATE(YEAR(A193),MONTH(A193),1))</f>
        <v/>
      </c>
      <c r="C193" s="17" t="n"/>
      <c r="D193" s="12">
        <f>IF(C193="","",IFERROR(_xlfn.XLOOKUP(C193,Stammdaten!$A$8:$A$27,Stammdaten!$B$8:$B$27),"Nicht gefunden"))</f>
        <v/>
      </c>
      <c r="E193" s="18" t="n"/>
      <c r="F193" s="19" t="n"/>
      <c r="G193" s="12">
        <f>IF(C193="","",IFERROR(_xlfn.XLOOKUP(C193,Stammdaten!$A$8:$A$27,Stammdaten!$C$8:$C$27),"Nicht gefunden"))</f>
        <v/>
      </c>
      <c r="H193" s="10">
        <f>IF(C193="","",IFERROR(_xlfn.XLOOKUP(C193,Stammdaten!$A$8:$A$27,Stammdaten!$D$8:$D$27),""))</f>
        <v/>
      </c>
      <c r="I193" s="20" t="n"/>
      <c r="J193" s="20" t="n"/>
      <c r="K193" s="10">
        <f>IF(OR(A193="",C193="",E193="",F193="",AND(I193="",H193="")),"",IFERROR(F193*IF(I193="",H193,I193)+IF(J193="",0,J193),""))</f>
        <v/>
      </c>
      <c r="L193" s="21" t="n"/>
    </row>
    <row r="194">
      <c r="A194" s="15" t="n"/>
      <c r="B194" s="16">
        <f>IF(A194="","",DATE(YEAR(A194),MONTH(A194),1))</f>
        <v/>
      </c>
      <c r="C194" s="17" t="n"/>
      <c r="D194" s="7">
        <f>IF(C194="","",IFERROR(_xlfn.XLOOKUP(C194,Stammdaten!$A$8:$A$27,Stammdaten!$B$8:$B$27),"Nicht gefunden"))</f>
        <v/>
      </c>
      <c r="E194" s="18" t="n"/>
      <c r="F194" s="19" t="n"/>
      <c r="G194" s="7">
        <f>IF(C194="","",IFERROR(_xlfn.XLOOKUP(C194,Stammdaten!$A$8:$A$27,Stammdaten!$C$8:$C$27),"Nicht gefunden"))</f>
        <v/>
      </c>
      <c r="H194" s="11">
        <f>IF(C194="","",IFERROR(_xlfn.XLOOKUP(C194,Stammdaten!$A$8:$A$27,Stammdaten!$D$8:$D$27),""))</f>
        <v/>
      </c>
      <c r="I194" s="20" t="n"/>
      <c r="J194" s="20" t="n"/>
      <c r="K194" s="11">
        <f>IF(OR(A194="",C194="",E194="",F194="",AND(I194="",H194="")),"",IFERROR(F194*IF(I194="",H194,I194)+IF(J194="",0,J194),""))</f>
        <v/>
      </c>
      <c r="L194" s="21" t="n"/>
    </row>
    <row r="195">
      <c r="A195" s="15" t="n"/>
      <c r="B195" s="22">
        <f>IF(A195="","",DATE(YEAR(A195),MONTH(A195),1))</f>
        <v/>
      </c>
      <c r="C195" s="17" t="n"/>
      <c r="D195" s="12">
        <f>IF(C195="","",IFERROR(_xlfn.XLOOKUP(C195,Stammdaten!$A$8:$A$27,Stammdaten!$B$8:$B$27),"Nicht gefunden"))</f>
        <v/>
      </c>
      <c r="E195" s="18" t="n"/>
      <c r="F195" s="19" t="n"/>
      <c r="G195" s="12">
        <f>IF(C195="","",IFERROR(_xlfn.XLOOKUP(C195,Stammdaten!$A$8:$A$27,Stammdaten!$C$8:$C$27),"Nicht gefunden"))</f>
        <v/>
      </c>
      <c r="H195" s="10">
        <f>IF(C195="","",IFERROR(_xlfn.XLOOKUP(C195,Stammdaten!$A$8:$A$27,Stammdaten!$D$8:$D$27),""))</f>
        <v/>
      </c>
      <c r="I195" s="20" t="n"/>
      <c r="J195" s="20" t="n"/>
      <c r="K195" s="10">
        <f>IF(OR(A195="",C195="",E195="",F195="",AND(I195="",H195="")),"",IFERROR(F195*IF(I195="",H195,I195)+IF(J195="",0,J195),""))</f>
        <v/>
      </c>
      <c r="L195" s="21" t="n"/>
    </row>
    <row r="196">
      <c r="A196" s="15" t="n"/>
      <c r="B196" s="16">
        <f>IF(A196="","",DATE(YEAR(A196),MONTH(A196),1))</f>
        <v/>
      </c>
      <c r="C196" s="17" t="n"/>
      <c r="D196" s="7">
        <f>IF(C196="","",IFERROR(_xlfn.XLOOKUP(C196,Stammdaten!$A$8:$A$27,Stammdaten!$B$8:$B$27),"Nicht gefunden"))</f>
        <v/>
      </c>
      <c r="E196" s="18" t="n"/>
      <c r="F196" s="19" t="n"/>
      <c r="G196" s="7">
        <f>IF(C196="","",IFERROR(_xlfn.XLOOKUP(C196,Stammdaten!$A$8:$A$27,Stammdaten!$C$8:$C$27),"Nicht gefunden"))</f>
        <v/>
      </c>
      <c r="H196" s="11">
        <f>IF(C196="","",IFERROR(_xlfn.XLOOKUP(C196,Stammdaten!$A$8:$A$27,Stammdaten!$D$8:$D$27),""))</f>
        <v/>
      </c>
      <c r="I196" s="20" t="n"/>
      <c r="J196" s="20" t="n"/>
      <c r="K196" s="11">
        <f>IF(OR(A196="",C196="",E196="",F196="",AND(I196="",H196="")),"",IFERROR(F196*IF(I196="",H196,I196)+IF(J196="",0,J196),""))</f>
        <v/>
      </c>
      <c r="L196" s="21" t="n"/>
    </row>
    <row r="197">
      <c r="A197" s="15" t="n"/>
      <c r="B197" s="22">
        <f>IF(A197="","",DATE(YEAR(A197),MONTH(A197),1))</f>
        <v/>
      </c>
      <c r="C197" s="17" t="n"/>
      <c r="D197" s="12">
        <f>IF(C197="","",IFERROR(_xlfn.XLOOKUP(C197,Stammdaten!$A$8:$A$27,Stammdaten!$B$8:$B$27),"Nicht gefunden"))</f>
        <v/>
      </c>
      <c r="E197" s="18" t="n"/>
      <c r="F197" s="19" t="n"/>
      <c r="G197" s="12">
        <f>IF(C197="","",IFERROR(_xlfn.XLOOKUP(C197,Stammdaten!$A$8:$A$27,Stammdaten!$C$8:$C$27),"Nicht gefunden"))</f>
        <v/>
      </c>
      <c r="H197" s="10">
        <f>IF(C197="","",IFERROR(_xlfn.XLOOKUP(C197,Stammdaten!$A$8:$A$27,Stammdaten!$D$8:$D$27),""))</f>
        <v/>
      </c>
      <c r="I197" s="20" t="n"/>
      <c r="J197" s="20" t="n"/>
      <c r="K197" s="10">
        <f>IF(OR(A197="",C197="",E197="",F197="",AND(I197="",H197="")),"",IFERROR(F197*IF(I197="",H197,I197)+IF(J197="",0,J197),""))</f>
        <v/>
      </c>
      <c r="L197" s="21" t="n"/>
    </row>
    <row r="198">
      <c r="A198" s="15" t="n"/>
      <c r="B198" s="16">
        <f>IF(A198="","",DATE(YEAR(A198),MONTH(A198),1))</f>
        <v/>
      </c>
      <c r="C198" s="17" t="n"/>
      <c r="D198" s="7">
        <f>IF(C198="","",IFERROR(_xlfn.XLOOKUP(C198,Stammdaten!$A$8:$A$27,Stammdaten!$B$8:$B$27),"Nicht gefunden"))</f>
        <v/>
      </c>
      <c r="E198" s="18" t="n"/>
      <c r="F198" s="19" t="n"/>
      <c r="G198" s="7">
        <f>IF(C198="","",IFERROR(_xlfn.XLOOKUP(C198,Stammdaten!$A$8:$A$27,Stammdaten!$C$8:$C$27),"Nicht gefunden"))</f>
        <v/>
      </c>
      <c r="H198" s="11">
        <f>IF(C198="","",IFERROR(_xlfn.XLOOKUP(C198,Stammdaten!$A$8:$A$27,Stammdaten!$D$8:$D$27),""))</f>
        <v/>
      </c>
      <c r="I198" s="20" t="n"/>
      <c r="J198" s="20" t="n"/>
      <c r="K198" s="11">
        <f>IF(OR(A198="",C198="",E198="",F198="",AND(I198="",H198="")),"",IFERROR(F198*IF(I198="",H198,I198)+IF(J198="",0,J198),""))</f>
        <v/>
      </c>
      <c r="L198" s="21" t="n"/>
    </row>
    <row r="199">
      <c r="A199" s="15" t="n"/>
      <c r="B199" s="22">
        <f>IF(A199="","",DATE(YEAR(A199),MONTH(A199),1))</f>
        <v/>
      </c>
      <c r="C199" s="17" t="n"/>
      <c r="D199" s="12">
        <f>IF(C199="","",IFERROR(_xlfn.XLOOKUP(C199,Stammdaten!$A$8:$A$27,Stammdaten!$B$8:$B$27),"Nicht gefunden"))</f>
        <v/>
      </c>
      <c r="E199" s="18" t="n"/>
      <c r="F199" s="19" t="n"/>
      <c r="G199" s="12">
        <f>IF(C199="","",IFERROR(_xlfn.XLOOKUP(C199,Stammdaten!$A$8:$A$27,Stammdaten!$C$8:$C$27),"Nicht gefunden"))</f>
        <v/>
      </c>
      <c r="H199" s="10">
        <f>IF(C199="","",IFERROR(_xlfn.XLOOKUP(C199,Stammdaten!$A$8:$A$27,Stammdaten!$D$8:$D$27),""))</f>
        <v/>
      </c>
      <c r="I199" s="20" t="n"/>
      <c r="J199" s="20" t="n"/>
      <c r="K199" s="10">
        <f>IF(OR(A199="",C199="",E199="",F199="",AND(I199="",H199="")),"",IFERROR(F199*IF(I199="",H199,I199)+IF(J199="",0,J199),""))</f>
        <v/>
      </c>
      <c r="L199" s="21" t="n"/>
    </row>
    <row r="200">
      <c r="A200" s="15" t="n"/>
      <c r="B200" s="16">
        <f>IF(A200="","",DATE(YEAR(A200),MONTH(A200),1))</f>
        <v/>
      </c>
      <c r="C200" s="17" t="n"/>
      <c r="D200" s="7">
        <f>IF(C200="","",IFERROR(_xlfn.XLOOKUP(C200,Stammdaten!$A$8:$A$27,Stammdaten!$B$8:$B$27),"Nicht gefunden"))</f>
        <v/>
      </c>
      <c r="E200" s="18" t="n"/>
      <c r="F200" s="19" t="n"/>
      <c r="G200" s="7">
        <f>IF(C200="","",IFERROR(_xlfn.XLOOKUP(C200,Stammdaten!$A$8:$A$27,Stammdaten!$C$8:$C$27),"Nicht gefunden"))</f>
        <v/>
      </c>
      <c r="H200" s="11">
        <f>IF(C200="","",IFERROR(_xlfn.XLOOKUP(C200,Stammdaten!$A$8:$A$27,Stammdaten!$D$8:$D$27),""))</f>
        <v/>
      </c>
      <c r="I200" s="20" t="n"/>
      <c r="J200" s="20" t="n"/>
      <c r="K200" s="11">
        <f>IF(OR(A200="",C200="",E200="",F200="",AND(I200="",H200="")),"",IFERROR(F200*IF(I200="",H200,I200)+IF(J200="",0,J200),""))</f>
        <v/>
      </c>
      <c r="L200" s="21" t="n"/>
    </row>
    <row r="201">
      <c r="A201" s="15" t="n"/>
      <c r="B201" s="22">
        <f>IF(A201="","",DATE(YEAR(A201),MONTH(A201),1))</f>
        <v/>
      </c>
      <c r="C201" s="17" t="n"/>
      <c r="D201" s="12">
        <f>IF(C201="","",IFERROR(_xlfn.XLOOKUP(C201,Stammdaten!$A$8:$A$27,Stammdaten!$B$8:$B$27),"Nicht gefunden"))</f>
        <v/>
      </c>
      <c r="E201" s="18" t="n"/>
      <c r="F201" s="19" t="n"/>
      <c r="G201" s="12">
        <f>IF(C201="","",IFERROR(_xlfn.XLOOKUP(C201,Stammdaten!$A$8:$A$27,Stammdaten!$C$8:$C$27),"Nicht gefunden"))</f>
        <v/>
      </c>
      <c r="H201" s="10">
        <f>IF(C201="","",IFERROR(_xlfn.XLOOKUP(C201,Stammdaten!$A$8:$A$27,Stammdaten!$D$8:$D$27),""))</f>
        <v/>
      </c>
      <c r="I201" s="20" t="n"/>
      <c r="J201" s="20" t="n"/>
      <c r="K201" s="10">
        <f>IF(OR(A201="",C201="",E201="",F201="",AND(I201="",H201="")),"",IFERROR(F201*IF(I201="",H201,I201)+IF(J201="",0,J201),""))</f>
        <v/>
      </c>
      <c r="L201" s="21" t="n"/>
    </row>
  </sheetData>
  <autoFilter ref="A1:L201"/>
  <conditionalFormatting sqref="A2:L201">
    <cfRule type="expression" priority="1" dxfId="0" stopIfTrue="1">
      <formula>AND(COUNTA($A2,$C2,$E2,$F2,$I2,$J2,$L2)&gt;0,OR($A2="",$C2="",$E2="",$F2="",AND($I2="",$H2=""),$D2="Nicht gefunden",$G2="Nicht gefunden"))</formula>
    </cfRule>
  </conditionalFormatting>
  <conditionalFormatting sqref="K2:K201">
    <cfRule type="expression" priority="2" dxfId="1">
      <formula>AND($K2&lt;&gt;"",$K2&gt;$M$1)</formula>
    </cfRule>
  </conditionalFormatting>
  <dataValidations count="7">
    <dataValidation sqref="A2:A201" showDropDown="0" showInputMessage="1" showErrorMessage="1" allowBlank="0" errorTitle="Ungültiges Datum" error="Bitte ein gültiges Datum eingeben." promptTitle="Datum" prompt="Datum des endgültigen Ausschusses eingeben." type="date" operator="between">
      <formula1>DATE(2000,1,1)</formula1>
      <formula2>DATE(2100,12,31)</formula2>
    </dataValidation>
    <dataValidation sqref="C2:C201" showDropDown="0" showInputMessage="1" showErrorMessage="1" allowBlank="0" errorTitle="Ungültiger Produktcode" error="Bitte einen Produktcode aus der Liste auswählen." promptTitle="Produktcode" prompt="Zulässigen Produktcode aus den Stammdaten auswählen." type="list">
      <formula1>INDIRECT("Stammdaten!$A$8:$A$27")</formula1>
    </dataValidation>
    <dataValidation sqref="E2:E201" showDropDown="0" showInputMessage="1" showErrorMessage="1" allowBlank="0" errorTitle="Ungültige Ausschussursache" error="Bitte eine Ausschussursache aus der Liste auswählen." promptTitle="Ausschussursache" prompt="Zulässige Ursache aus den Stammdaten auswählen." type="list">
      <formula1>INDIRECT("Stammdaten!$F$8:$F$22")</formula1>
    </dataValidation>
    <dataValidation sqref="F2:F201" showDropDown="0" showInputMessage="0" showErrorMessage="1" allowBlank="0" errorTitle="Ungültige Menge" error="Die Ausschussmenge muss größer als null sein." type="decimal" operator="greaterThan">
      <formula1>0</formula1>
    </dataValidation>
    <dataValidation sqref="I2:I201" showDropDown="0" showInputMessage="0" showErrorMessage="1" allowBlank="0" errorTitle="Ungültige Bewertungskosten" error="Bewertungskosten müssen mindestens null betragen." type="decimal" operator="greaterThanOrEqual">
      <formula1>0</formula1>
    </dataValidation>
    <dataValidation sqref="J2:J201" showDropDown="0" showInputMessage="0" showErrorMessage="1" allowBlank="0" errorTitle="Ungültige Zusatzkosten" error="Zusatzkosten müssen mindestens null betragen." type="decimal" operator="greaterThanOrEqual">
      <formula1>0</formula1>
    </dataValidation>
    <dataValidation sqref="L2:L201" showDropDown="0" showInputMessage="0" showErrorMessage="1" allowBlank="0" errorTitle="Hinweis zu lang" error="Der Hinweis darf höchstens 200 Zeichen enthalten." type="textLength" operator="lessThanOrEqual">
      <formula1>200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3" customWidth="1" min="3" max="3"/>
    <col width="20" customWidth="1" min="4" max="4"/>
    <col width="4" customWidth="1" min="5" max="5"/>
    <col width="25" customWidth="1" min="6" max="6"/>
    <col width="4" customWidth="1" min="7" max="7"/>
    <col width="14" customWidth="1" min="8" max="8"/>
  </cols>
  <sheetData>
    <row r="1" ht="30" customHeight="1">
      <c r="A1" s="1" t="inlineStr">
        <is>
          <t>Ausschusskosten – Stammdaten und Parameter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>
      <c r="A3" s="3" t="inlineStr">
        <is>
          <t>Warnschwelle je Vorgang</t>
        </is>
      </c>
      <c r="B3" s="20" t="n">
        <v>150</v>
      </c>
    </row>
    <row r="4" ht="38" customHeight="1">
      <c r="A4" s="3" t="inlineStr">
        <is>
          <t>Bedeutung</t>
        </is>
      </c>
      <c r="B4" s="13" t="inlineStr">
        <is>
          <t>Gesamtkosten oberhalb dieser veränderbaren Schwelle werden in der Erfassung orange hervorgehoben.</t>
        </is>
      </c>
    </row>
    <row r="5" ht="30" customHeight="1">
      <c r="A5" s="3" t="inlineStr">
        <is>
          <t>Datenhinweis</t>
        </is>
      </c>
      <c r="B5" s="13" t="inlineStr">
        <is>
          <t>Alle vorbelegten Produkte und Ursachen sind eindeutig fiktiv.</t>
        </is>
      </c>
    </row>
    <row r="6"/>
    <row r="7" ht="30" customHeight="1">
      <c r="A7" s="5" t="inlineStr">
        <is>
          <t>Produktcode</t>
        </is>
      </c>
      <c r="B7" s="5" t="inlineStr">
        <is>
          <t>Bezeichnung</t>
        </is>
      </c>
      <c r="C7" s="5" t="inlineStr">
        <is>
          <t>Einheit</t>
        </is>
      </c>
      <c r="D7" s="5" t="inlineStr">
        <is>
          <t>Standardkosten</t>
        </is>
      </c>
      <c r="F7" s="5" t="inlineStr">
        <is>
          <t>Ausschussursache</t>
        </is>
      </c>
    </row>
    <row r="8">
      <c r="A8" s="17" t="inlineStr">
        <is>
          <t>PR-001</t>
        </is>
      </c>
      <c r="B8" s="18" t="inlineStr">
        <is>
          <t>Gehäuse klein</t>
        </is>
      </c>
      <c r="C8" s="18" t="inlineStr">
        <is>
          <t>Stk</t>
        </is>
      </c>
      <c r="D8" s="20" t="n">
        <v>12.5</v>
      </c>
      <c r="F8" s="18" t="inlineStr">
        <is>
          <t>Materialfehler</t>
        </is>
      </c>
    </row>
    <row r="9">
      <c r="A9" s="17" t="inlineStr">
        <is>
          <t>PR-002</t>
        </is>
      </c>
      <c r="B9" s="18" t="inlineStr">
        <is>
          <t>Gehäuse groß</t>
        </is>
      </c>
      <c r="C9" s="18" t="inlineStr">
        <is>
          <t>Stk</t>
        </is>
      </c>
      <c r="D9" s="20" t="n">
        <v>18.9</v>
      </c>
      <c r="F9" s="18" t="inlineStr">
        <is>
          <t>Maßabweichung</t>
        </is>
      </c>
    </row>
    <row r="10">
      <c r="A10" s="17" t="inlineStr">
        <is>
          <t>PR-003</t>
        </is>
      </c>
      <c r="B10" s="18" t="inlineStr">
        <is>
          <t>Halterung</t>
        </is>
      </c>
      <c r="C10" s="18" t="inlineStr">
        <is>
          <t>Stk</t>
        </is>
      </c>
      <c r="D10" s="20" t="n">
        <v>7.8</v>
      </c>
      <c r="F10" s="18" t="inlineStr">
        <is>
          <t>Oberflächenfehler</t>
        </is>
      </c>
    </row>
    <row r="11">
      <c r="A11" s="17" t="inlineStr">
        <is>
          <t>PR-004</t>
        </is>
      </c>
      <c r="B11" s="18" t="inlineStr">
        <is>
          <t>Abdeckplatte</t>
        </is>
      </c>
      <c r="C11" s="18" t="inlineStr">
        <is>
          <t>Stk</t>
        </is>
      </c>
      <c r="D11" s="20" t="n">
        <v>10.4</v>
      </c>
      <c r="F11" s="18" t="inlineStr">
        <is>
          <t>Bearbeitungsfehler</t>
        </is>
      </c>
    </row>
    <row r="12">
      <c r="A12" s="17" t="n"/>
      <c r="B12" s="18" t="n"/>
      <c r="C12" s="18" t="n"/>
      <c r="D12" s="20" t="n"/>
      <c r="F12" s="18" t="inlineStr">
        <is>
          <t>Beschädigung</t>
        </is>
      </c>
    </row>
    <row r="13">
      <c r="A13" s="17" t="n"/>
      <c r="B13" s="18" t="n"/>
      <c r="C13" s="18" t="n"/>
      <c r="D13" s="20" t="n"/>
      <c r="F13" s="18" t="n"/>
    </row>
    <row r="14">
      <c r="A14" s="17" t="n"/>
      <c r="B14" s="18" t="n"/>
      <c r="C14" s="18" t="n"/>
      <c r="D14" s="20" t="n"/>
      <c r="F14" s="18" t="n"/>
    </row>
    <row r="15">
      <c r="A15" s="17" t="n"/>
      <c r="B15" s="18" t="n"/>
      <c r="C15" s="18" t="n"/>
      <c r="D15" s="20" t="n"/>
      <c r="F15" s="18" t="n"/>
    </row>
    <row r="16">
      <c r="A16" s="17" t="n"/>
      <c r="B16" s="18" t="n"/>
      <c r="C16" s="18" t="n"/>
      <c r="D16" s="20" t="n"/>
      <c r="F16" s="18" t="n"/>
    </row>
    <row r="17">
      <c r="A17" s="17" t="n"/>
      <c r="B17" s="18" t="n"/>
      <c r="C17" s="18" t="n"/>
      <c r="D17" s="20" t="n"/>
      <c r="F17" s="18" t="n"/>
    </row>
    <row r="18">
      <c r="A18" s="17" t="n"/>
      <c r="B18" s="18" t="n"/>
      <c r="C18" s="18" t="n"/>
      <c r="D18" s="20" t="n"/>
      <c r="F18" s="18" t="n"/>
    </row>
    <row r="19">
      <c r="A19" s="17" t="n"/>
      <c r="B19" s="18" t="n"/>
      <c r="C19" s="18" t="n"/>
      <c r="D19" s="20" t="n"/>
      <c r="F19" s="18" t="n"/>
    </row>
    <row r="20">
      <c r="A20" s="17" t="n"/>
      <c r="B20" s="18" t="n"/>
      <c r="C20" s="18" t="n"/>
      <c r="D20" s="20" t="n"/>
      <c r="F20" s="18" t="n"/>
    </row>
    <row r="21">
      <c r="A21" s="17" t="n"/>
      <c r="B21" s="18" t="n"/>
      <c r="C21" s="18" t="n"/>
      <c r="D21" s="20" t="n"/>
      <c r="F21" s="18" t="n"/>
    </row>
    <row r="22">
      <c r="A22" s="17" t="n"/>
      <c r="B22" s="18" t="n"/>
      <c r="C22" s="18" t="n"/>
      <c r="D22" s="20" t="n"/>
      <c r="F22" s="18" t="n"/>
    </row>
    <row r="23">
      <c r="A23" s="17" t="n"/>
      <c r="B23" s="18" t="n"/>
      <c r="C23" s="18" t="n"/>
      <c r="D23" s="20" t="n"/>
    </row>
    <row r="24">
      <c r="A24" s="17" t="n"/>
      <c r="B24" s="18" t="n"/>
      <c r="C24" s="18" t="n"/>
      <c r="D24" s="20" t="n"/>
    </row>
    <row r="25">
      <c r="A25" s="17" t="n"/>
      <c r="B25" s="18" t="n"/>
      <c r="C25" s="18" t="n"/>
      <c r="D25" s="20" t="n"/>
    </row>
    <row r="26">
      <c r="A26" s="17" t="n"/>
      <c r="B26" s="18" t="n"/>
      <c r="C26" s="18" t="n"/>
      <c r="D26" s="20" t="n"/>
    </row>
    <row r="27">
      <c r="A27" s="17" t="n"/>
      <c r="B27" s="18" t="n"/>
      <c r="C27" s="18" t="n"/>
      <c r="D27" s="20" t="n"/>
    </row>
    <row r="28"/>
    <row r="29"/>
    <row r="30" ht="52" customHeight="1">
      <c r="A30" s="3" t="inlineStr">
        <is>
          <t>Rückwirkende Wirkung</t>
        </is>
      </c>
      <c r="B30" s="13" t="inlineStr">
        <is>
          <t>Änderungen an Standardkosten beeinflussen rückwirkend alle Erfassungszeilen, in denen keine abweichenden Bewertungskosten eingetragen sind.</t>
        </is>
      </c>
    </row>
    <row r="31" ht="52" customHeight="1">
      <c r="A31" s="3" t="inlineStr">
        <is>
          <t>Abgrenzung</t>
        </is>
      </c>
      <c r="B31" s="13" t="inlineStr">
        <is>
          <t>Die Werte sind veränderbare betriebliche Annahmen und stellen keine Norm, Freigabe oder verbindliche Vorgabe dar.</t>
        </is>
      </c>
    </row>
  </sheetData>
  <mergeCells count="1">
    <mergeCell ref="A1:H1"/>
  </mergeCells>
  <dataValidations count="6">
    <dataValidation sqref="B3" showDropDown="0" showInputMessage="0" showErrorMessage="1" allowBlank="0" errorTitle="Ungültige Warnschwelle" error="Die Warnschwelle muss mindestens null betragen." type="decimal" operator="greaterThanOrEqual">
      <formula1>0</formula1>
    </dataValidation>
    <dataValidation sqref="A8:A27" showDropDown="0" showInputMessage="0" showErrorMessage="1" allowBlank="0" errorTitle="Ungültiger Produktcode" error="Der Produktcode darf höchstens 20 Zeichen enthalten." type="textLength" operator="between">
      <formula1>1</formula1>
      <formula2>20</formula2>
    </dataValidation>
    <dataValidation sqref="B8:B27" showDropDown="0" showInputMessage="0" showErrorMessage="1" allowBlank="0" errorTitle="Bezeichnung zu lang" error="Die Bezeichnung darf höchstens 80 Zeichen enthalten." type="textLength" operator="lessThanOrEqual">
      <formula1>80</formula1>
    </dataValidation>
    <dataValidation sqref="C8:C27" showDropDown="0" showInputMessage="0" showErrorMessage="1" allowBlank="0" errorTitle="Einheit zu lang" error="Die Einheit darf höchstens 12 Zeichen enthalten." type="textLength" operator="lessThanOrEqual">
      <formula1>12</formula1>
    </dataValidation>
    <dataValidation sqref="D8:D27" showDropDown="0" showInputMessage="0" showErrorMessage="1" allowBlank="0" errorTitle="Ungültige Standardkosten" error="Standardkosten müssen mindestens null betragen." type="decimal" operator="greaterThanOrEqual">
      <formula1>0</formula1>
    </dataValidation>
    <dataValidation sqref="F8:F22" showDropDown="0" showInputMessage="0" showErrorMessage="1" allowBlank="0" errorTitle="Ursache zu lang" error="Die Ausschussursache darf höchstens 50 Zeichen enthalten." type="textLength" operator="lessThanOrEqual">
      <formula1>50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8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0" customWidth="1" min="3" max="3"/>
    <col width="4" customWidth="1" min="4" max="4"/>
    <col width="15" customWidth="1" min="5" max="5"/>
    <col width="25" customWidth="1" min="6" max="6"/>
    <col width="13" customWidth="1" min="7" max="7"/>
    <col width="20" customWidth="1" min="8" max="8"/>
    <col width="4" customWidth="1" min="9" max="9"/>
    <col width="13" customWidth="1" min="10" max="10"/>
    <col width="13" customWidth="1" min="11" max="11"/>
    <col width="20" customWidth="1" min="12" max="12"/>
  </cols>
  <sheetData>
    <row r="1" ht="30" customHeight="1">
      <c r="A1" s="1" t="inlineStr">
        <is>
          <t>Ausschusskosten – Auswertung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/>
    <row r="3">
      <c r="A3" s="3" t="inlineStr">
        <is>
          <t>Bericht von</t>
        </is>
      </c>
      <c r="B3" s="15" t="n">
        <v>46023</v>
      </c>
    </row>
    <row r="4">
      <c r="A4" s="3" t="inlineStr">
        <is>
          <t>Bericht bis</t>
        </is>
      </c>
      <c r="B4" s="15" t="n">
        <v>46387</v>
      </c>
    </row>
    <row r="5"/>
    <row r="6">
      <c r="A6" s="5" t="inlineStr">
        <is>
          <t>Kennzahl</t>
        </is>
      </c>
      <c r="B6" s="5" t="inlineStr">
        <is>
          <t>Wert</t>
        </is>
      </c>
    </row>
    <row r="7">
      <c r="A7" s="8" t="inlineStr">
        <is>
          <t>Gesamtkosten</t>
        </is>
      </c>
      <c r="B7" s="6">
        <f>IF(OR($B$3="",$B$4=""),"",SUMIFS(Erfassung!$K$2:$K$201,Erfassung!$A$2:$A$201,"&gt;="&amp;$B$3,Erfassung!$A$2:$A$201,"&lt;="&amp;$B$4))</f>
        <v/>
      </c>
    </row>
    <row r="8">
      <c r="A8" s="3" t="inlineStr">
        <is>
          <t>Vollständige Vorgänge</t>
        </is>
      </c>
      <c r="B8" s="23">
        <f>IF(OR($B$3="",$B$4=""),"",COUNTIFS(Erfassung!$A$2:$A$201,"&gt;="&amp;$B$3,Erfassung!$A$2:$A$201,"&lt;="&amp;$B$4,Erfassung!$K$2:$K$201,"&gt;=-1E+307",Erfassung!$D$2:$D$201,"&lt;&gt;Nicht gefunden",Erfassung!$D$2:$D$201,"&lt;&gt;"))</f>
        <v/>
      </c>
    </row>
    <row r="9">
      <c r="A9" s="8" t="inlineStr">
        <is>
          <t>Durchschnitt je Vorgang</t>
        </is>
      </c>
      <c r="B9" s="10">
        <f>IFERROR(B7/B8,"")</f>
        <v/>
      </c>
    </row>
    <row r="10"/>
    <row r="11"/>
    <row r="12" ht="32" customHeight="1">
      <c r="A12" s="5" t="inlineStr">
        <is>
          <t>Ausschussursache</t>
        </is>
      </c>
      <c r="B12" s="5" t="inlineStr">
        <is>
          <t>Vorgänge</t>
        </is>
      </c>
      <c r="C12" s="5" t="inlineStr">
        <is>
          <t>Ausschusskosten</t>
        </is>
      </c>
      <c r="E12" s="5" t="inlineStr">
        <is>
          <t>Produktcode</t>
        </is>
      </c>
      <c r="F12" s="5" t="inlineStr">
        <is>
          <t>Bezeichnung</t>
        </is>
      </c>
      <c r="G12" s="5" t="inlineStr">
        <is>
          <t>Vorgänge</t>
        </is>
      </c>
      <c r="H12" s="5" t="inlineStr">
        <is>
          <t>Ausschusskosten</t>
        </is>
      </c>
      <c r="J12" s="5" t="inlineStr">
        <is>
          <t>Monat</t>
        </is>
      </c>
      <c r="K12" s="5" t="inlineStr">
        <is>
          <t>Vorgänge</t>
        </is>
      </c>
      <c r="L12" s="5" t="inlineStr">
        <is>
          <t>Ausschusskosten</t>
        </is>
      </c>
    </row>
    <row r="13">
      <c r="A13" s="12">
        <f>IF(Stammdaten!F8="","",Stammdaten!F8)</f>
        <v/>
      </c>
      <c r="B13" s="9">
        <f>IF($A13="","",COUNTIFS(Erfassung!$A$2:$A$201,"&gt;="&amp;$B$3,Erfassung!$A$2:$A$201,"&lt;="&amp;$B$4,Erfassung!$E$2:$E$201,$A13,Erfassung!$K$2:$K$201,"&gt;=-1E+307",Erfassung!$D$2:$D$201,"&lt;&gt;Nicht gefunden",Erfassung!$D$2:$D$201,"&lt;&gt;"))</f>
        <v/>
      </c>
      <c r="C13" s="10">
        <f>IF($A13="","",SUMIFS(Erfassung!$K$2:$K$201,Erfassung!$A$2:$A$201,"&gt;="&amp;$B$3,Erfassung!$A$2:$A$201,"&lt;="&amp;$B$4,Erfassung!$E$2:$E$201,$A13))</f>
        <v/>
      </c>
      <c r="E13" s="24">
        <f>IF(Stammdaten!A8="","",Stammdaten!A8)</f>
        <v/>
      </c>
      <c r="F13" s="12">
        <f>IF($E13="","",IFERROR(_xlfn.XLOOKUP($E13,Stammdaten!$A$8:$A$27,Stammdaten!$B$8:$B$27),"Nicht gefunden"))</f>
        <v/>
      </c>
      <c r="G13" s="9">
        <f>IF($E13="","",COUNTIFS(Erfassung!$A$2:$A$201,"&gt;="&amp;$B$3,Erfassung!$A$2:$A$201,"&lt;="&amp;$B$4,Erfassung!$C$2:$C$201,$E13,Erfassung!$K$2:$K$201,"&gt;=-1E+307"))</f>
        <v/>
      </c>
      <c r="H13" s="10">
        <f>IF($E13="","",SUMIFS(Erfassung!$K$2:$K$201,Erfassung!$A$2:$A$201,"&gt;="&amp;$B$3,Erfassung!$A$2:$A$201,"&lt;="&amp;$B$4,Erfassung!$C$2:$C$201,$E13))</f>
        <v/>
      </c>
      <c r="J13" s="22">
        <f>IF($B$3="","",DATE(YEAR($B$3),MONTH($B$3),1))</f>
        <v/>
      </c>
      <c r="K13" s="9">
        <f>IF(OR(J13="",$B$4="",J13&gt;DATE(YEAR($B$4),MONTH($B$4),1)),"",COUNTIFS(Erfassung!$A$2:$A$201,"&gt;="&amp;MAX($B$3,J13),Erfassung!$A$2:$A$201,"&lt;="&amp;MIN($B$4,DATE(YEAR(J13),MONTH(J13)+1,0)),Erfassung!$K$2:$K$201,"&gt;=-1E+307",Erfassung!$D$2:$D$201,"&lt;&gt;Nicht gefunden",Erfassung!$D$2:$D$201,"&lt;&gt;"))</f>
        <v/>
      </c>
      <c r="L13" s="10">
        <f>IF(OR(J13="",$B$4="",J13&gt;DATE(YEAR($B$4),MONTH($B$4),1)),"",SUMIFS(Erfassung!$K$2:$K$201,Erfassung!$A$2:$A$201,"&gt;="&amp;MAX($B$3,J13),Erfassung!$A$2:$A$201,"&lt;="&amp;MIN($B$4,DATE(YEAR(J13),MONTH(J13)+1,0)))</f>
        <v/>
      </c>
    </row>
    <row r="14">
      <c r="A14" s="7">
        <f>IF(Stammdaten!F9="","",Stammdaten!F9)</f>
        <v/>
      </c>
      <c r="B14" s="23">
        <f>IF($A14="","",COUNTIFS(Erfassung!$A$2:$A$201,"&gt;="&amp;$B$3,Erfassung!$A$2:$A$201,"&lt;="&amp;$B$4,Erfassung!$E$2:$E$201,$A14,Erfassung!$K$2:$K$201,"&gt;=-1E+307",Erfassung!$D$2:$D$201,"&lt;&gt;Nicht gefunden",Erfassung!$D$2:$D$201,"&lt;&gt;"))</f>
        <v/>
      </c>
      <c r="C14" s="11">
        <f>IF($A14="","",SUMIFS(Erfassung!$K$2:$K$201,Erfassung!$A$2:$A$201,"&gt;="&amp;$B$3,Erfassung!$A$2:$A$201,"&lt;="&amp;$B$4,Erfassung!$E$2:$E$201,$A14))</f>
        <v/>
      </c>
      <c r="E14" s="25">
        <f>IF(Stammdaten!A9="","",Stammdaten!A9)</f>
        <v/>
      </c>
      <c r="F14" s="7">
        <f>IF($E14="","",IFERROR(_xlfn.XLOOKUP($E14,Stammdaten!$A$8:$A$27,Stammdaten!$B$8:$B$27),"Nicht gefunden"))</f>
        <v/>
      </c>
      <c r="G14" s="23">
        <f>IF($E14="","",COUNTIFS(Erfassung!$A$2:$A$201,"&gt;="&amp;$B$3,Erfassung!$A$2:$A$201,"&lt;="&amp;$B$4,Erfassung!$C$2:$C$201,$E14,Erfassung!$K$2:$K$201,"&gt;=-1E+307"))</f>
        <v/>
      </c>
      <c r="H14" s="11">
        <f>IF($E14="","",SUMIFS(Erfassung!$K$2:$K$201,Erfassung!$A$2:$A$201,"&gt;="&amp;$B$3,Erfassung!$A$2:$A$201,"&lt;="&amp;$B$4,Erfassung!$C$2:$C$201,$E14))</f>
        <v/>
      </c>
      <c r="J14" s="16">
        <f>IF(J13="","",DATE(YEAR(J13),MONTH(J13)+1,1))</f>
        <v/>
      </c>
      <c r="K14" s="23">
        <f>IF(OR(J14="",$B$4="",J14&gt;DATE(YEAR($B$4),MONTH($B$4),1)),"",COUNTIFS(Erfassung!$A$2:$A$201,"&gt;="&amp;MAX($B$3,J14),Erfassung!$A$2:$A$201,"&lt;="&amp;MIN($B$4,DATE(YEAR(J14),MONTH(J14)+1,0)),Erfassung!$K$2:$K$201,"&gt;=-1E+307",Erfassung!$D$2:$D$201,"&lt;&gt;Nicht gefunden",Erfassung!$D$2:$D$201,"&lt;&gt;"))</f>
        <v/>
      </c>
      <c r="L14" s="11">
        <f>IF(OR(J14="",$B$4="",J14&gt;DATE(YEAR($B$4),MONTH($B$4),1)),"",SUMIFS(Erfassung!$K$2:$K$201,Erfassung!$A$2:$A$201,"&gt;="&amp;MAX($B$3,J14),Erfassung!$A$2:$A$201,"&lt;="&amp;MIN($B$4,DATE(YEAR(J14),MONTH(J14)+1,0)))</f>
        <v/>
      </c>
    </row>
    <row r="15">
      <c r="A15" s="12">
        <f>IF(Stammdaten!F10="","",Stammdaten!F10)</f>
        <v/>
      </c>
      <c r="B15" s="9">
        <f>IF($A15="","",COUNTIFS(Erfassung!$A$2:$A$201,"&gt;="&amp;$B$3,Erfassung!$A$2:$A$201,"&lt;="&amp;$B$4,Erfassung!$E$2:$E$201,$A15,Erfassung!$K$2:$K$201,"&gt;=-1E+307",Erfassung!$D$2:$D$201,"&lt;&gt;Nicht gefunden",Erfassung!$D$2:$D$201,"&lt;&gt;"))</f>
        <v/>
      </c>
      <c r="C15" s="10">
        <f>IF($A15="","",SUMIFS(Erfassung!$K$2:$K$201,Erfassung!$A$2:$A$201,"&gt;="&amp;$B$3,Erfassung!$A$2:$A$201,"&lt;="&amp;$B$4,Erfassung!$E$2:$E$201,$A15))</f>
        <v/>
      </c>
      <c r="E15" s="24">
        <f>IF(Stammdaten!A10="","",Stammdaten!A10)</f>
        <v/>
      </c>
      <c r="F15" s="12">
        <f>IF($E15="","",IFERROR(_xlfn.XLOOKUP($E15,Stammdaten!$A$8:$A$27,Stammdaten!$B$8:$B$27),"Nicht gefunden"))</f>
        <v/>
      </c>
      <c r="G15" s="9">
        <f>IF($E15="","",COUNTIFS(Erfassung!$A$2:$A$201,"&gt;="&amp;$B$3,Erfassung!$A$2:$A$201,"&lt;="&amp;$B$4,Erfassung!$C$2:$C$201,$E15,Erfassung!$K$2:$K$201,"&gt;=-1E+307"))</f>
        <v/>
      </c>
      <c r="H15" s="10">
        <f>IF($E15="","",SUMIFS(Erfassung!$K$2:$K$201,Erfassung!$A$2:$A$201,"&gt;="&amp;$B$3,Erfassung!$A$2:$A$201,"&lt;="&amp;$B$4,Erfassung!$C$2:$C$201,$E15))</f>
        <v/>
      </c>
      <c r="J15" s="22">
        <f>IF(J14="","",DATE(YEAR(J14),MONTH(J14)+1,1))</f>
        <v/>
      </c>
      <c r="K15" s="9">
        <f>IF(OR(J15="",$B$4="",J15&gt;DATE(YEAR($B$4),MONTH($B$4),1)),"",COUNTIFS(Erfassung!$A$2:$A$201,"&gt;="&amp;MAX($B$3,J15),Erfassung!$A$2:$A$201,"&lt;="&amp;MIN($B$4,DATE(YEAR(J15),MONTH(J15)+1,0)),Erfassung!$K$2:$K$201,"&gt;=-1E+307",Erfassung!$D$2:$D$201,"&lt;&gt;Nicht gefunden",Erfassung!$D$2:$D$201,"&lt;&gt;"))</f>
        <v/>
      </c>
      <c r="L15" s="10">
        <f>IF(OR(J15="",$B$4="",J15&gt;DATE(YEAR($B$4),MONTH($B$4),1)),"",SUMIFS(Erfassung!$K$2:$K$201,Erfassung!$A$2:$A$201,"&gt;="&amp;MAX($B$3,J15),Erfassung!$A$2:$A$201,"&lt;="&amp;MIN($B$4,DATE(YEAR(J15),MONTH(J15)+1,0)))</f>
        <v/>
      </c>
    </row>
    <row r="16">
      <c r="A16" s="7">
        <f>IF(Stammdaten!F11="","",Stammdaten!F11)</f>
        <v/>
      </c>
      <c r="B16" s="23">
        <f>IF($A16="","",COUNTIFS(Erfassung!$A$2:$A$201,"&gt;="&amp;$B$3,Erfassung!$A$2:$A$201,"&lt;="&amp;$B$4,Erfassung!$E$2:$E$201,$A16,Erfassung!$K$2:$K$201,"&gt;=-1E+307",Erfassung!$D$2:$D$201,"&lt;&gt;Nicht gefunden",Erfassung!$D$2:$D$201,"&lt;&gt;"))</f>
        <v/>
      </c>
      <c r="C16" s="11">
        <f>IF($A16="","",SUMIFS(Erfassung!$K$2:$K$201,Erfassung!$A$2:$A$201,"&gt;="&amp;$B$3,Erfassung!$A$2:$A$201,"&lt;="&amp;$B$4,Erfassung!$E$2:$E$201,$A16))</f>
        <v/>
      </c>
      <c r="E16" s="25">
        <f>IF(Stammdaten!A11="","",Stammdaten!A11)</f>
        <v/>
      </c>
      <c r="F16" s="7">
        <f>IF($E16="","",IFERROR(_xlfn.XLOOKUP($E16,Stammdaten!$A$8:$A$27,Stammdaten!$B$8:$B$27),"Nicht gefunden"))</f>
        <v/>
      </c>
      <c r="G16" s="23">
        <f>IF($E16="","",COUNTIFS(Erfassung!$A$2:$A$201,"&gt;="&amp;$B$3,Erfassung!$A$2:$A$201,"&lt;="&amp;$B$4,Erfassung!$C$2:$C$201,$E16,Erfassung!$K$2:$K$201,"&gt;=-1E+307"))</f>
        <v/>
      </c>
      <c r="H16" s="11">
        <f>IF($E16="","",SUMIFS(Erfassung!$K$2:$K$201,Erfassung!$A$2:$A$201,"&gt;="&amp;$B$3,Erfassung!$A$2:$A$201,"&lt;="&amp;$B$4,Erfassung!$C$2:$C$201,$E16))</f>
        <v/>
      </c>
      <c r="J16" s="16">
        <f>IF(J15="","",DATE(YEAR(J15),MONTH(J15)+1,1))</f>
        <v/>
      </c>
      <c r="K16" s="23">
        <f>IF(OR(J16="",$B$4="",J16&gt;DATE(YEAR($B$4),MONTH($B$4),1)),"",COUNTIFS(Erfassung!$A$2:$A$201,"&gt;="&amp;MAX($B$3,J16),Erfassung!$A$2:$A$201,"&lt;="&amp;MIN($B$4,DATE(YEAR(J16),MONTH(J16)+1,0)),Erfassung!$K$2:$K$201,"&gt;=-1E+307",Erfassung!$D$2:$D$201,"&lt;&gt;Nicht gefunden",Erfassung!$D$2:$D$201,"&lt;&gt;"))</f>
        <v/>
      </c>
      <c r="L16" s="11">
        <f>IF(OR(J16="",$B$4="",J16&gt;DATE(YEAR($B$4),MONTH($B$4),1)),"",SUMIFS(Erfassung!$K$2:$K$201,Erfassung!$A$2:$A$201,"&gt;="&amp;MAX($B$3,J16),Erfassung!$A$2:$A$201,"&lt;="&amp;MIN($B$4,DATE(YEAR(J16),MONTH(J16)+1,0)))</f>
        <v/>
      </c>
    </row>
    <row r="17">
      <c r="A17" s="12">
        <f>IF(Stammdaten!F12="","",Stammdaten!F12)</f>
        <v/>
      </c>
      <c r="B17" s="9">
        <f>IF($A17="","",COUNTIFS(Erfassung!$A$2:$A$201,"&gt;="&amp;$B$3,Erfassung!$A$2:$A$201,"&lt;="&amp;$B$4,Erfassung!$E$2:$E$201,$A17,Erfassung!$K$2:$K$201,"&gt;=-1E+307",Erfassung!$D$2:$D$201,"&lt;&gt;Nicht gefunden",Erfassung!$D$2:$D$201,"&lt;&gt;"))</f>
        <v/>
      </c>
      <c r="C17" s="10">
        <f>IF($A17="","",SUMIFS(Erfassung!$K$2:$K$201,Erfassung!$A$2:$A$201,"&gt;="&amp;$B$3,Erfassung!$A$2:$A$201,"&lt;="&amp;$B$4,Erfassung!$E$2:$E$201,$A17))</f>
        <v/>
      </c>
      <c r="E17" s="24">
        <f>IF(Stammdaten!A12="","",Stammdaten!A12)</f>
        <v/>
      </c>
      <c r="F17" s="12">
        <f>IF($E17="","",IFERROR(_xlfn.XLOOKUP($E17,Stammdaten!$A$8:$A$27,Stammdaten!$B$8:$B$27),"Nicht gefunden"))</f>
        <v/>
      </c>
      <c r="G17" s="9">
        <f>IF($E17="","",COUNTIFS(Erfassung!$A$2:$A$201,"&gt;="&amp;$B$3,Erfassung!$A$2:$A$201,"&lt;="&amp;$B$4,Erfassung!$C$2:$C$201,$E17,Erfassung!$K$2:$K$201,"&gt;=-1E+307"))</f>
        <v/>
      </c>
      <c r="H17" s="10">
        <f>IF($E17="","",SUMIFS(Erfassung!$K$2:$K$201,Erfassung!$A$2:$A$201,"&gt;="&amp;$B$3,Erfassung!$A$2:$A$201,"&lt;="&amp;$B$4,Erfassung!$C$2:$C$201,$E17))</f>
        <v/>
      </c>
      <c r="J17" s="22">
        <f>IF(J16="","",DATE(YEAR(J16),MONTH(J16)+1,1))</f>
        <v/>
      </c>
      <c r="K17" s="9">
        <f>IF(OR(J17="",$B$4="",J17&gt;DATE(YEAR($B$4),MONTH($B$4),1)),"",COUNTIFS(Erfassung!$A$2:$A$201,"&gt;="&amp;MAX($B$3,J17),Erfassung!$A$2:$A$201,"&lt;="&amp;MIN($B$4,DATE(YEAR(J17),MONTH(J17)+1,0)),Erfassung!$K$2:$K$201,"&gt;=-1E+307",Erfassung!$D$2:$D$201,"&lt;&gt;Nicht gefunden",Erfassung!$D$2:$D$201,"&lt;&gt;"))</f>
        <v/>
      </c>
      <c r="L17" s="10">
        <f>IF(OR(J17="",$B$4="",J17&gt;DATE(YEAR($B$4),MONTH($B$4),1)),"",SUMIFS(Erfassung!$K$2:$K$201,Erfassung!$A$2:$A$201,"&gt;="&amp;MAX($B$3,J17),Erfassung!$A$2:$A$201,"&lt;="&amp;MIN($B$4,DATE(YEAR(J17),MONTH(J17)+1,0)))</f>
        <v/>
      </c>
    </row>
    <row r="18">
      <c r="A18" s="7">
        <f>IF(Stammdaten!F13="","",Stammdaten!F13)</f>
        <v/>
      </c>
      <c r="B18" s="23">
        <f>IF($A18="","",COUNTIFS(Erfassung!$A$2:$A$201,"&gt;="&amp;$B$3,Erfassung!$A$2:$A$201,"&lt;="&amp;$B$4,Erfassung!$E$2:$E$201,$A18,Erfassung!$K$2:$K$201,"&gt;=-1E+307",Erfassung!$D$2:$D$201,"&lt;&gt;Nicht gefunden",Erfassung!$D$2:$D$201,"&lt;&gt;"))</f>
        <v/>
      </c>
      <c r="C18" s="11">
        <f>IF($A18="","",SUMIFS(Erfassung!$K$2:$K$201,Erfassung!$A$2:$A$201,"&gt;="&amp;$B$3,Erfassung!$A$2:$A$201,"&lt;="&amp;$B$4,Erfassung!$E$2:$E$201,$A18))</f>
        <v/>
      </c>
      <c r="E18" s="25">
        <f>IF(Stammdaten!A13="","",Stammdaten!A13)</f>
        <v/>
      </c>
      <c r="F18" s="7">
        <f>IF($E18="","",IFERROR(_xlfn.XLOOKUP($E18,Stammdaten!$A$8:$A$27,Stammdaten!$B$8:$B$27),"Nicht gefunden"))</f>
        <v/>
      </c>
      <c r="G18" s="23">
        <f>IF($E18="","",COUNTIFS(Erfassung!$A$2:$A$201,"&gt;="&amp;$B$3,Erfassung!$A$2:$A$201,"&lt;="&amp;$B$4,Erfassung!$C$2:$C$201,$E18,Erfassung!$K$2:$K$201,"&gt;=-1E+307"))</f>
        <v/>
      </c>
      <c r="H18" s="11">
        <f>IF($E18="","",SUMIFS(Erfassung!$K$2:$K$201,Erfassung!$A$2:$A$201,"&gt;="&amp;$B$3,Erfassung!$A$2:$A$201,"&lt;="&amp;$B$4,Erfassung!$C$2:$C$201,$E18))</f>
        <v/>
      </c>
      <c r="J18" s="16">
        <f>IF(J17="","",DATE(YEAR(J17),MONTH(J17)+1,1))</f>
        <v/>
      </c>
      <c r="K18" s="23">
        <f>IF(OR(J18="",$B$4="",J18&gt;DATE(YEAR($B$4),MONTH($B$4),1)),"",COUNTIFS(Erfassung!$A$2:$A$201,"&gt;="&amp;MAX($B$3,J18),Erfassung!$A$2:$A$201,"&lt;="&amp;MIN($B$4,DATE(YEAR(J18),MONTH(J18)+1,0)),Erfassung!$K$2:$K$201,"&gt;=-1E+307",Erfassung!$D$2:$D$201,"&lt;&gt;Nicht gefunden",Erfassung!$D$2:$D$201,"&lt;&gt;"))</f>
        <v/>
      </c>
      <c r="L18" s="11">
        <f>IF(OR(J18="",$B$4="",J18&gt;DATE(YEAR($B$4),MONTH($B$4),1)),"",SUMIFS(Erfassung!$K$2:$K$201,Erfassung!$A$2:$A$201,"&gt;="&amp;MAX($B$3,J18),Erfassung!$A$2:$A$201,"&lt;="&amp;MIN($B$4,DATE(YEAR(J18),MONTH(J18)+1,0)))</f>
        <v/>
      </c>
    </row>
    <row r="19">
      <c r="A19" s="12">
        <f>IF(Stammdaten!F14="","",Stammdaten!F14)</f>
        <v/>
      </c>
      <c r="B19" s="9">
        <f>IF($A19="","",COUNTIFS(Erfassung!$A$2:$A$201,"&gt;="&amp;$B$3,Erfassung!$A$2:$A$201,"&lt;="&amp;$B$4,Erfassung!$E$2:$E$201,$A19,Erfassung!$K$2:$K$201,"&gt;=-1E+307",Erfassung!$D$2:$D$201,"&lt;&gt;Nicht gefunden",Erfassung!$D$2:$D$201,"&lt;&gt;"))</f>
        <v/>
      </c>
      <c r="C19" s="10">
        <f>IF($A19="","",SUMIFS(Erfassung!$K$2:$K$201,Erfassung!$A$2:$A$201,"&gt;="&amp;$B$3,Erfassung!$A$2:$A$201,"&lt;="&amp;$B$4,Erfassung!$E$2:$E$201,$A19))</f>
        <v/>
      </c>
      <c r="E19" s="24">
        <f>IF(Stammdaten!A14="","",Stammdaten!A14)</f>
        <v/>
      </c>
      <c r="F19" s="12">
        <f>IF($E19="","",IFERROR(_xlfn.XLOOKUP($E19,Stammdaten!$A$8:$A$27,Stammdaten!$B$8:$B$27),"Nicht gefunden"))</f>
        <v/>
      </c>
      <c r="G19" s="9">
        <f>IF($E19="","",COUNTIFS(Erfassung!$A$2:$A$201,"&gt;="&amp;$B$3,Erfassung!$A$2:$A$201,"&lt;="&amp;$B$4,Erfassung!$C$2:$C$201,$E19,Erfassung!$K$2:$K$201,"&gt;=-1E+307"))</f>
        <v/>
      </c>
      <c r="H19" s="10">
        <f>IF($E19="","",SUMIFS(Erfassung!$K$2:$K$201,Erfassung!$A$2:$A$201,"&gt;="&amp;$B$3,Erfassung!$A$2:$A$201,"&lt;="&amp;$B$4,Erfassung!$C$2:$C$201,$E19))</f>
        <v/>
      </c>
      <c r="J19" s="22">
        <f>IF(J18="","",DATE(YEAR(J18),MONTH(J18)+1,1))</f>
        <v/>
      </c>
      <c r="K19" s="9">
        <f>IF(OR(J19="",$B$4="",J19&gt;DATE(YEAR($B$4),MONTH($B$4),1)),"",COUNTIFS(Erfassung!$A$2:$A$201,"&gt;="&amp;MAX($B$3,J19),Erfassung!$A$2:$A$201,"&lt;="&amp;MIN($B$4,DATE(YEAR(J19),MONTH(J19)+1,0)),Erfassung!$K$2:$K$201,"&gt;=-1E+307",Erfassung!$D$2:$D$201,"&lt;&gt;Nicht gefunden",Erfassung!$D$2:$D$201,"&lt;&gt;"))</f>
        <v/>
      </c>
      <c r="L19" s="10">
        <f>IF(OR(J19="",$B$4="",J19&gt;DATE(YEAR($B$4),MONTH($B$4),1)),"",SUMIFS(Erfassung!$K$2:$K$201,Erfassung!$A$2:$A$201,"&gt;="&amp;MAX($B$3,J19),Erfassung!$A$2:$A$201,"&lt;="&amp;MIN($B$4,DATE(YEAR(J19),MONTH(J19)+1,0)))</f>
        <v/>
      </c>
    </row>
    <row r="20">
      <c r="A20" s="7">
        <f>IF(Stammdaten!F15="","",Stammdaten!F15)</f>
        <v/>
      </c>
      <c r="B20" s="23">
        <f>IF($A20="","",COUNTIFS(Erfassung!$A$2:$A$201,"&gt;="&amp;$B$3,Erfassung!$A$2:$A$201,"&lt;="&amp;$B$4,Erfassung!$E$2:$E$201,$A20,Erfassung!$K$2:$K$201,"&gt;=-1E+307",Erfassung!$D$2:$D$201,"&lt;&gt;Nicht gefunden",Erfassung!$D$2:$D$201,"&lt;&gt;"))</f>
        <v/>
      </c>
      <c r="C20" s="11">
        <f>IF($A20="","",SUMIFS(Erfassung!$K$2:$K$201,Erfassung!$A$2:$A$201,"&gt;="&amp;$B$3,Erfassung!$A$2:$A$201,"&lt;="&amp;$B$4,Erfassung!$E$2:$E$201,$A20))</f>
        <v/>
      </c>
      <c r="E20" s="25">
        <f>IF(Stammdaten!A15="","",Stammdaten!A15)</f>
        <v/>
      </c>
      <c r="F20" s="7">
        <f>IF($E20="","",IFERROR(_xlfn.XLOOKUP($E20,Stammdaten!$A$8:$A$27,Stammdaten!$B$8:$B$27),"Nicht gefunden"))</f>
        <v/>
      </c>
      <c r="G20" s="23">
        <f>IF($E20="","",COUNTIFS(Erfassung!$A$2:$A$201,"&gt;="&amp;$B$3,Erfassung!$A$2:$A$201,"&lt;="&amp;$B$4,Erfassung!$C$2:$C$201,$E20,Erfassung!$K$2:$K$201,"&gt;=-1E+307"))</f>
        <v/>
      </c>
      <c r="H20" s="11">
        <f>IF($E20="","",SUMIFS(Erfassung!$K$2:$K$201,Erfassung!$A$2:$A$201,"&gt;="&amp;$B$3,Erfassung!$A$2:$A$201,"&lt;="&amp;$B$4,Erfassung!$C$2:$C$201,$E20))</f>
        <v/>
      </c>
      <c r="J20" s="16">
        <f>IF(J19="","",DATE(YEAR(J19),MONTH(J19)+1,1))</f>
        <v/>
      </c>
      <c r="K20" s="23">
        <f>IF(OR(J20="",$B$4="",J20&gt;DATE(YEAR($B$4),MONTH($B$4),1)),"",COUNTIFS(Erfassung!$A$2:$A$201,"&gt;="&amp;MAX($B$3,J20),Erfassung!$A$2:$A$201,"&lt;="&amp;MIN($B$4,DATE(YEAR(J20),MONTH(J20)+1,0)),Erfassung!$K$2:$K$201,"&gt;=-1E+307",Erfassung!$D$2:$D$201,"&lt;&gt;Nicht gefunden",Erfassung!$D$2:$D$201,"&lt;&gt;"))</f>
        <v/>
      </c>
      <c r="L20" s="11">
        <f>IF(OR(J20="",$B$4="",J20&gt;DATE(YEAR($B$4),MONTH($B$4),1)),"",SUMIFS(Erfassung!$K$2:$K$201,Erfassung!$A$2:$A$201,"&gt;="&amp;MAX($B$3,J20),Erfassung!$A$2:$A$201,"&lt;="&amp;MIN($B$4,DATE(YEAR(J20),MONTH(J20)+1,0)))</f>
        <v/>
      </c>
    </row>
    <row r="21">
      <c r="A21" s="12">
        <f>IF(Stammdaten!F16="","",Stammdaten!F16)</f>
        <v/>
      </c>
      <c r="B21" s="9">
        <f>IF($A21="","",COUNTIFS(Erfassung!$A$2:$A$201,"&gt;="&amp;$B$3,Erfassung!$A$2:$A$201,"&lt;="&amp;$B$4,Erfassung!$E$2:$E$201,$A21,Erfassung!$K$2:$K$201,"&gt;=-1E+307",Erfassung!$D$2:$D$201,"&lt;&gt;Nicht gefunden",Erfassung!$D$2:$D$201,"&lt;&gt;"))</f>
        <v/>
      </c>
      <c r="C21" s="10">
        <f>IF($A21="","",SUMIFS(Erfassung!$K$2:$K$201,Erfassung!$A$2:$A$201,"&gt;="&amp;$B$3,Erfassung!$A$2:$A$201,"&lt;="&amp;$B$4,Erfassung!$E$2:$E$201,$A21))</f>
        <v/>
      </c>
      <c r="E21" s="24">
        <f>IF(Stammdaten!A16="","",Stammdaten!A16)</f>
        <v/>
      </c>
      <c r="F21" s="12">
        <f>IF($E21="","",IFERROR(_xlfn.XLOOKUP($E21,Stammdaten!$A$8:$A$27,Stammdaten!$B$8:$B$27),"Nicht gefunden"))</f>
        <v/>
      </c>
      <c r="G21" s="9">
        <f>IF($E21="","",COUNTIFS(Erfassung!$A$2:$A$201,"&gt;="&amp;$B$3,Erfassung!$A$2:$A$201,"&lt;="&amp;$B$4,Erfassung!$C$2:$C$201,$E21,Erfassung!$K$2:$K$201,"&gt;=-1E+307"))</f>
        <v/>
      </c>
      <c r="H21" s="10">
        <f>IF($E21="","",SUMIFS(Erfassung!$K$2:$K$201,Erfassung!$A$2:$A$201,"&gt;="&amp;$B$3,Erfassung!$A$2:$A$201,"&lt;="&amp;$B$4,Erfassung!$C$2:$C$201,$E21))</f>
        <v/>
      </c>
      <c r="J21" s="22">
        <f>IF(J20="","",DATE(YEAR(J20),MONTH(J20)+1,1))</f>
        <v/>
      </c>
      <c r="K21" s="9">
        <f>IF(OR(J21="",$B$4="",J21&gt;DATE(YEAR($B$4),MONTH($B$4),1)),"",COUNTIFS(Erfassung!$A$2:$A$201,"&gt;="&amp;MAX($B$3,J21),Erfassung!$A$2:$A$201,"&lt;="&amp;MIN($B$4,DATE(YEAR(J21),MONTH(J21)+1,0)),Erfassung!$K$2:$K$201,"&gt;=-1E+307",Erfassung!$D$2:$D$201,"&lt;&gt;Nicht gefunden",Erfassung!$D$2:$D$201,"&lt;&gt;"))</f>
        <v/>
      </c>
      <c r="L21" s="10">
        <f>IF(OR(J21="",$B$4="",J21&gt;DATE(YEAR($B$4),MONTH($B$4),1)),"",SUMIFS(Erfassung!$K$2:$K$201,Erfassung!$A$2:$A$201,"&gt;="&amp;MAX($B$3,J21),Erfassung!$A$2:$A$201,"&lt;="&amp;MIN($B$4,DATE(YEAR(J21),MONTH(J21)+1,0)))</f>
        <v/>
      </c>
    </row>
    <row r="22">
      <c r="A22" s="7">
        <f>IF(Stammdaten!F17="","",Stammdaten!F17)</f>
        <v/>
      </c>
      <c r="B22" s="23">
        <f>IF($A22="","",COUNTIFS(Erfassung!$A$2:$A$201,"&gt;="&amp;$B$3,Erfassung!$A$2:$A$201,"&lt;="&amp;$B$4,Erfassung!$E$2:$E$201,$A22,Erfassung!$K$2:$K$201,"&gt;=-1E+307",Erfassung!$D$2:$D$201,"&lt;&gt;Nicht gefunden",Erfassung!$D$2:$D$201,"&lt;&gt;"))</f>
        <v/>
      </c>
      <c r="C22" s="11">
        <f>IF($A22="","",SUMIFS(Erfassung!$K$2:$K$201,Erfassung!$A$2:$A$201,"&gt;="&amp;$B$3,Erfassung!$A$2:$A$201,"&lt;="&amp;$B$4,Erfassung!$E$2:$E$201,$A22))</f>
        <v/>
      </c>
      <c r="E22" s="25">
        <f>IF(Stammdaten!A17="","",Stammdaten!A17)</f>
        <v/>
      </c>
      <c r="F22" s="7">
        <f>IF($E22="","",IFERROR(_xlfn.XLOOKUP($E22,Stammdaten!$A$8:$A$27,Stammdaten!$B$8:$B$27),"Nicht gefunden"))</f>
        <v/>
      </c>
      <c r="G22" s="23">
        <f>IF($E22="","",COUNTIFS(Erfassung!$A$2:$A$201,"&gt;="&amp;$B$3,Erfassung!$A$2:$A$201,"&lt;="&amp;$B$4,Erfassung!$C$2:$C$201,$E22,Erfassung!$K$2:$K$201,"&gt;=-1E+307"))</f>
        <v/>
      </c>
      <c r="H22" s="11">
        <f>IF($E22="","",SUMIFS(Erfassung!$K$2:$K$201,Erfassung!$A$2:$A$201,"&gt;="&amp;$B$3,Erfassung!$A$2:$A$201,"&lt;="&amp;$B$4,Erfassung!$C$2:$C$201,$E22))</f>
        <v/>
      </c>
      <c r="J22" s="16">
        <f>IF(J21="","",DATE(YEAR(J21),MONTH(J21)+1,1))</f>
        <v/>
      </c>
      <c r="K22" s="23">
        <f>IF(OR(J22="",$B$4="",J22&gt;DATE(YEAR($B$4),MONTH($B$4),1)),"",COUNTIFS(Erfassung!$A$2:$A$201,"&gt;="&amp;MAX($B$3,J22),Erfassung!$A$2:$A$201,"&lt;="&amp;MIN($B$4,DATE(YEAR(J22),MONTH(J22)+1,0)),Erfassung!$K$2:$K$201,"&gt;=-1E+307",Erfassung!$D$2:$D$201,"&lt;&gt;Nicht gefunden",Erfassung!$D$2:$D$201,"&lt;&gt;"))</f>
        <v/>
      </c>
      <c r="L22" s="11">
        <f>IF(OR(J22="",$B$4="",J22&gt;DATE(YEAR($B$4),MONTH($B$4),1)),"",SUMIFS(Erfassung!$K$2:$K$201,Erfassung!$A$2:$A$201,"&gt;="&amp;MAX($B$3,J22),Erfassung!$A$2:$A$201,"&lt;="&amp;MIN($B$4,DATE(YEAR(J22),MONTH(J22)+1,0)))</f>
        <v/>
      </c>
    </row>
    <row r="23">
      <c r="A23" s="12">
        <f>IF(Stammdaten!F18="","",Stammdaten!F18)</f>
        <v/>
      </c>
      <c r="B23" s="9">
        <f>IF($A23="","",COUNTIFS(Erfassung!$A$2:$A$201,"&gt;="&amp;$B$3,Erfassung!$A$2:$A$201,"&lt;="&amp;$B$4,Erfassung!$E$2:$E$201,$A23,Erfassung!$K$2:$K$201,"&gt;=-1E+307",Erfassung!$D$2:$D$201,"&lt;&gt;Nicht gefunden",Erfassung!$D$2:$D$201,"&lt;&gt;"))</f>
        <v/>
      </c>
      <c r="C23" s="10">
        <f>IF($A23="","",SUMIFS(Erfassung!$K$2:$K$201,Erfassung!$A$2:$A$201,"&gt;="&amp;$B$3,Erfassung!$A$2:$A$201,"&lt;="&amp;$B$4,Erfassung!$E$2:$E$201,$A23))</f>
        <v/>
      </c>
      <c r="E23" s="24">
        <f>IF(Stammdaten!A18="","",Stammdaten!A18)</f>
        <v/>
      </c>
      <c r="F23" s="12">
        <f>IF($E23="","",IFERROR(_xlfn.XLOOKUP($E23,Stammdaten!$A$8:$A$27,Stammdaten!$B$8:$B$27),"Nicht gefunden"))</f>
        <v/>
      </c>
      <c r="G23" s="9">
        <f>IF($E23="","",COUNTIFS(Erfassung!$A$2:$A$201,"&gt;="&amp;$B$3,Erfassung!$A$2:$A$201,"&lt;="&amp;$B$4,Erfassung!$C$2:$C$201,$E23,Erfassung!$K$2:$K$201,"&gt;=-1E+307"))</f>
        <v/>
      </c>
      <c r="H23" s="10">
        <f>IF($E23="","",SUMIFS(Erfassung!$K$2:$K$201,Erfassung!$A$2:$A$201,"&gt;="&amp;$B$3,Erfassung!$A$2:$A$201,"&lt;="&amp;$B$4,Erfassung!$C$2:$C$201,$E23))</f>
        <v/>
      </c>
      <c r="J23" s="22">
        <f>IF(J22="","",DATE(YEAR(J22),MONTH(J22)+1,1))</f>
        <v/>
      </c>
      <c r="K23" s="9">
        <f>IF(OR(J23="",$B$4="",J23&gt;DATE(YEAR($B$4),MONTH($B$4),1)),"",COUNTIFS(Erfassung!$A$2:$A$201,"&gt;="&amp;MAX($B$3,J23),Erfassung!$A$2:$A$201,"&lt;="&amp;MIN($B$4,DATE(YEAR(J23),MONTH(J23)+1,0)),Erfassung!$K$2:$K$201,"&gt;=-1E+307",Erfassung!$D$2:$D$201,"&lt;&gt;Nicht gefunden",Erfassung!$D$2:$D$201,"&lt;&gt;"))</f>
        <v/>
      </c>
      <c r="L23" s="10">
        <f>IF(OR(J23="",$B$4="",J23&gt;DATE(YEAR($B$4),MONTH($B$4),1)),"",SUMIFS(Erfassung!$K$2:$K$201,Erfassung!$A$2:$A$201,"&gt;="&amp;MAX($B$3,J23),Erfassung!$A$2:$A$201,"&lt;="&amp;MIN($B$4,DATE(YEAR(J23),MONTH(J23)+1,0)))</f>
        <v/>
      </c>
    </row>
    <row r="24">
      <c r="A24" s="7">
        <f>IF(Stammdaten!F19="","",Stammdaten!F19)</f>
        <v/>
      </c>
      <c r="B24" s="23">
        <f>IF($A24="","",COUNTIFS(Erfassung!$A$2:$A$201,"&gt;="&amp;$B$3,Erfassung!$A$2:$A$201,"&lt;="&amp;$B$4,Erfassung!$E$2:$E$201,$A24,Erfassung!$K$2:$K$201,"&gt;=-1E+307",Erfassung!$D$2:$D$201,"&lt;&gt;Nicht gefunden",Erfassung!$D$2:$D$201,"&lt;&gt;"))</f>
        <v/>
      </c>
      <c r="C24" s="11">
        <f>IF($A24="","",SUMIFS(Erfassung!$K$2:$K$201,Erfassung!$A$2:$A$201,"&gt;="&amp;$B$3,Erfassung!$A$2:$A$201,"&lt;="&amp;$B$4,Erfassung!$E$2:$E$201,$A24))</f>
        <v/>
      </c>
      <c r="E24" s="25">
        <f>IF(Stammdaten!A19="","",Stammdaten!A19)</f>
        <v/>
      </c>
      <c r="F24" s="7">
        <f>IF($E24="","",IFERROR(_xlfn.XLOOKUP($E24,Stammdaten!$A$8:$A$27,Stammdaten!$B$8:$B$27),"Nicht gefunden"))</f>
        <v/>
      </c>
      <c r="G24" s="23">
        <f>IF($E24="","",COUNTIFS(Erfassung!$A$2:$A$201,"&gt;="&amp;$B$3,Erfassung!$A$2:$A$201,"&lt;="&amp;$B$4,Erfassung!$C$2:$C$201,$E24,Erfassung!$K$2:$K$201,"&gt;=-1E+307"))</f>
        <v/>
      </c>
      <c r="H24" s="11">
        <f>IF($E24="","",SUMIFS(Erfassung!$K$2:$K$201,Erfassung!$A$2:$A$201,"&gt;="&amp;$B$3,Erfassung!$A$2:$A$201,"&lt;="&amp;$B$4,Erfassung!$C$2:$C$201,$E24))</f>
        <v/>
      </c>
      <c r="J24" s="16">
        <f>IF(J23="","",DATE(YEAR(J23),MONTH(J23)+1,1))</f>
        <v/>
      </c>
      <c r="K24" s="23">
        <f>IF(OR(J24="",$B$4="",J24&gt;DATE(YEAR($B$4),MONTH($B$4),1)),"",COUNTIFS(Erfassung!$A$2:$A$201,"&gt;="&amp;MAX($B$3,J24),Erfassung!$A$2:$A$201,"&lt;="&amp;MIN($B$4,DATE(YEAR(J24),MONTH(J24)+1,0)),Erfassung!$K$2:$K$201,"&gt;=-1E+307",Erfassung!$D$2:$D$201,"&lt;&gt;Nicht gefunden",Erfassung!$D$2:$D$201,"&lt;&gt;"))</f>
        <v/>
      </c>
      <c r="L24" s="11">
        <f>IF(OR(J24="",$B$4="",J24&gt;DATE(YEAR($B$4),MONTH($B$4),1)),"",SUMIFS(Erfassung!$K$2:$K$201,Erfassung!$A$2:$A$201,"&gt;="&amp;MAX($B$3,J24),Erfassung!$A$2:$A$201,"&lt;="&amp;MIN($B$4,DATE(YEAR(J24),MONTH(J24)+1,0)))</f>
        <v/>
      </c>
    </row>
    <row r="25">
      <c r="A25" s="12">
        <f>IF(Stammdaten!F20="","",Stammdaten!F20)</f>
        <v/>
      </c>
      <c r="B25" s="9">
        <f>IF($A25="","",COUNTIFS(Erfassung!$A$2:$A$201,"&gt;="&amp;$B$3,Erfassung!$A$2:$A$201,"&lt;="&amp;$B$4,Erfassung!$E$2:$E$201,$A25,Erfassung!$K$2:$K$201,"&gt;=-1E+307",Erfassung!$D$2:$D$201,"&lt;&gt;Nicht gefunden",Erfassung!$D$2:$D$201,"&lt;&gt;"))</f>
        <v/>
      </c>
      <c r="C25" s="10">
        <f>IF($A25="","",SUMIFS(Erfassung!$K$2:$K$201,Erfassung!$A$2:$A$201,"&gt;="&amp;$B$3,Erfassung!$A$2:$A$201,"&lt;="&amp;$B$4,Erfassung!$E$2:$E$201,$A25))</f>
        <v/>
      </c>
      <c r="E25" s="24">
        <f>IF(Stammdaten!A20="","",Stammdaten!A20)</f>
        <v/>
      </c>
      <c r="F25" s="12">
        <f>IF($E25="","",IFERROR(_xlfn.XLOOKUP($E25,Stammdaten!$A$8:$A$27,Stammdaten!$B$8:$B$27),"Nicht gefunden"))</f>
        <v/>
      </c>
      <c r="G25" s="9">
        <f>IF($E25="","",COUNTIFS(Erfassung!$A$2:$A$201,"&gt;="&amp;$B$3,Erfassung!$A$2:$A$201,"&lt;="&amp;$B$4,Erfassung!$C$2:$C$201,$E25,Erfassung!$K$2:$K$201,"&gt;=-1E+307"))</f>
        <v/>
      </c>
      <c r="H25" s="10">
        <f>IF($E25="","",SUMIFS(Erfassung!$K$2:$K$201,Erfassung!$A$2:$A$201,"&gt;="&amp;$B$3,Erfassung!$A$2:$A$201,"&lt;="&amp;$B$4,Erfassung!$C$2:$C$201,$E25))</f>
        <v/>
      </c>
      <c r="J25" s="22">
        <f>IF(J24="","",DATE(YEAR(J24),MONTH(J24)+1,1))</f>
        <v/>
      </c>
      <c r="K25" s="9">
        <f>IF(OR(J25="",$B$4="",J25&gt;DATE(YEAR($B$4),MONTH($B$4),1)),"",COUNTIFS(Erfassung!$A$2:$A$201,"&gt;="&amp;MAX($B$3,J25),Erfassung!$A$2:$A$201,"&lt;="&amp;MIN($B$4,DATE(YEAR(J25),MONTH(J25)+1,0)),Erfassung!$K$2:$K$201,"&gt;=-1E+307",Erfassung!$D$2:$D$201,"&lt;&gt;Nicht gefunden",Erfassung!$D$2:$D$201,"&lt;&gt;"))</f>
        <v/>
      </c>
      <c r="L25" s="10">
        <f>IF(OR(J25="",$B$4="",J25&gt;DATE(YEAR($B$4),MONTH($B$4),1)),"",SUMIFS(Erfassung!$K$2:$K$201,Erfassung!$A$2:$A$201,"&gt;="&amp;MAX($B$3,J25),Erfassung!$A$2:$A$201,"&lt;="&amp;MIN($B$4,DATE(YEAR(J25),MONTH(J25)+1,0)))</f>
        <v/>
      </c>
    </row>
    <row r="26">
      <c r="A26" s="7">
        <f>IF(Stammdaten!F21="","",Stammdaten!F21)</f>
        <v/>
      </c>
      <c r="B26" s="23">
        <f>IF($A26="","",COUNTIFS(Erfassung!$A$2:$A$201,"&gt;="&amp;$B$3,Erfassung!$A$2:$A$201,"&lt;="&amp;$B$4,Erfassung!$E$2:$E$201,$A26,Erfassung!$K$2:$K$201,"&gt;=-1E+307",Erfassung!$D$2:$D$201,"&lt;&gt;Nicht gefunden",Erfassung!$D$2:$D$201,"&lt;&gt;"))</f>
        <v/>
      </c>
      <c r="C26" s="11">
        <f>IF($A26="","",SUMIFS(Erfassung!$K$2:$K$201,Erfassung!$A$2:$A$201,"&gt;="&amp;$B$3,Erfassung!$A$2:$A$201,"&lt;="&amp;$B$4,Erfassung!$E$2:$E$201,$A26))</f>
        <v/>
      </c>
      <c r="E26" s="25">
        <f>IF(Stammdaten!A21="","",Stammdaten!A21)</f>
        <v/>
      </c>
      <c r="F26" s="7">
        <f>IF($E26="","",IFERROR(_xlfn.XLOOKUP($E26,Stammdaten!$A$8:$A$27,Stammdaten!$B$8:$B$27),"Nicht gefunden"))</f>
        <v/>
      </c>
      <c r="G26" s="23">
        <f>IF($E26="","",COUNTIFS(Erfassung!$A$2:$A$201,"&gt;="&amp;$B$3,Erfassung!$A$2:$A$201,"&lt;="&amp;$B$4,Erfassung!$C$2:$C$201,$E26,Erfassung!$K$2:$K$201,"&gt;=-1E+307"))</f>
        <v/>
      </c>
      <c r="H26" s="11">
        <f>IF($E26="","",SUMIFS(Erfassung!$K$2:$K$201,Erfassung!$A$2:$A$201,"&gt;="&amp;$B$3,Erfassung!$A$2:$A$201,"&lt;="&amp;$B$4,Erfassung!$C$2:$C$201,$E26))</f>
        <v/>
      </c>
      <c r="J26" s="16">
        <f>IF(J25="","",DATE(YEAR(J25),MONTH(J25)+1,1))</f>
        <v/>
      </c>
      <c r="K26" s="23">
        <f>IF(OR(J26="",$B$4="",J26&gt;DATE(YEAR($B$4),MONTH($B$4),1)),"",COUNTIFS(Erfassung!$A$2:$A$201,"&gt;="&amp;MAX($B$3,J26),Erfassung!$A$2:$A$201,"&lt;="&amp;MIN($B$4,DATE(YEAR(J26),MONTH(J26)+1,0)),Erfassung!$K$2:$K$201,"&gt;=-1E+307",Erfassung!$D$2:$D$201,"&lt;&gt;Nicht gefunden",Erfassung!$D$2:$D$201,"&lt;&gt;"))</f>
        <v/>
      </c>
      <c r="L26" s="11">
        <f>IF(OR(J26="",$B$4="",J26&gt;DATE(YEAR($B$4),MONTH($B$4),1)),"",SUMIFS(Erfassung!$K$2:$K$201,Erfassung!$A$2:$A$201,"&gt;="&amp;MAX($B$3,J26),Erfassung!$A$2:$A$201,"&lt;="&amp;MIN($B$4,DATE(YEAR(J26),MONTH(J26)+1,0)))</f>
        <v/>
      </c>
    </row>
    <row r="27">
      <c r="A27" s="12">
        <f>IF(Stammdaten!F22="","",Stammdaten!F22)</f>
        <v/>
      </c>
      <c r="B27" s="9">
        <f>IF($A27="","",COUNTIFS(Erfassung!$A$2:$A$201,"&gt;="&amp;$B$3,Erfassung!$A$2:$A$201,"&lt;="&amp;$B$4,Erfassung!$E$2:$E$201,$A27,Erfassung!$K$2:$K$201,"&gt;=-1E+307",Erfassung!$D$2:$D$201,"&lt;&gt;Nicht gefunden",Erfassung!$D$2:$D$201,"&lt;&gt;"))</f>
        <v/>
      </c>
      <c r="C27" s="10">
        <f>IF($A27="","",SUMIFS(Erfassung!$K$2:$K$201,Erfassung!$A$2:$A$201,"&gt;="&amp;$B$3,Erfassung!$A$2:$A$201,"&lt;="&amp;$B$4,Erfassung!$E$2:$E$201,$A27))</f>
        <v/>
      </c>
      <c r="E27" s="24">
        <f>IF(Stammdaten!A22="","",Stammdaten!A22)</f>
        <v/>
      </c>
      <c r="F27" s="12">
        <f>IF($E27="","",IFERROR(_xlfn.XLOOKUP($E27,Stammdaten!$A$8:$A$27,Stammdaten!$B$8:$B$27),"Nicht gefunden"))</f>
        <v/>
      </c>
      <c r="G27" s="9">
        <f>IF($E27="","",COUNTIFS(Erfassung!$A$2:$A$201,"&gt;="&amp;$B$3,Erfassung!$A$2:$A$201,"&lt;="&amp;$B$4,Erfassung!$C$2:$C$201,$E27,Erfassung!$K$2:$K$201,"&gt;=-1E+307"))</f>
        <v/>
      </c>
      <c r="H27" s="10">
        <f>IF($E27="","",SUMIFS(Erfassung!$K$2:$K$201,Erfassung!$A$2:$A$201,"&gt;="&amp;$B$3,Erfassung!$A$2:$A$201,"&lt;="&amp;$B$4,Erfassung!$C$2:$C$201,$E27))</f>
        <v/>
      </c>
      <c r="J27" s="22">
        <f>IF(J26="","",DATE(YEAR(J26),MONTH(J26)+1,1))</f>
        <v/>
      </c>
      <c r="K27" s="9">
        <f>IF(OR(J27="",$B$4="",J27&gt;DATE(YEAR($B$4),MONTH($B$4),1)),"",COUNTIFS(Erfassung!$A$2:$A$201,"&gt;="&amp;MAX($B$3,J27),Erfassung!$A$2:$A$201,"&lt;="&amp;MIN($B$4,DATE(YEAR(J27),MONTH(J27)+1,0)),Erfassung!$K$2:$K$201,"&gt;=-1E+307",Erfassung!$D$2:$D$201,"&lt;&gt;Nicht gefunden",Erfassung!$D$2:$D$201,"&lt;&gt;"))</f>
        <v/>
      </c>
      <c r="L27" s="10">
        <f>IF(OR(J27="",$B$4="",J27&gt;DATE(YEAR($B$4),MONTH($B$4),1)),"",SUMIFS(Erfassung!$K$2:$K$201,Erfassung!$A$2:$A$201,"&gt;="&amp;MAX($B$3,J27),Erfassung!$A$2:$A$201,"&lt;="&amp;MIN($B$4,DATE(YEAR(J27),MONTH(J27)+1,0)))</f>
        <v/>
      </c>
    </row>
    <row r="28">
      <c r="E28" s="25">
        <f>IF(Stammdaten!A23="","",Stammdaten!A23)</f>
        <v/>
      </c>
      <c r="F28" s="7">
        <f>IF($E28="","",IFERROR(_xlfn.XLOOKUP($E28,Stammdaten!$A$8:$A$27,Stammdaten!$B$8:$B$27),"Nicht gefunden"))</f>
        <v/>
      </c>
      <c r="G28" s="23">
        <f>IF($E28="","",COUNTIFS(Erfassung!$A$2:$A$201,"&gt;="&amp;$B$3,Erfassung!$A$2:$A$201,"&lt;="&amp;$B$4,Erfassung!$C$2:$C$201,$E28,Erfassung!$K$2:$K$201,"&gt;=-1E+307"))</f>
        <v/>
      </c>
      <c r="H28" s="11">
        <f>IF($E28="","",SUMIFS(Erfassung!$K$2:$K$201,Erfassung!$A$2:$A$201,"&gt;="&amp;$B$3,Erfassung!$A$2:$A$201,"&lt;="&amp;$B$4,Erfassung!$C$2:$C$201,$E28))</f>
        <v/>
      </c>
      <c r="J28" s="16">
        <f>IF(J27="","",DATE(YEAR(J27),MONTH(J27)+1,1))</f>
        <v/>
      </c>
      <c r="K28" s="23">
        <f>IF(OR(J28="",$B$4="",J28&gt;DATE(YEAR($B$4),MONTH($B$4),1)),"",COUNTIFS(Erfassung!$A$2:$A$201,"&gt;="&amp;MAX($B$3,J28),Erfassung!$A$2:$A$201,"&lt;="&amp;MIN($B$4,DATE(YEAR(J28),MONTH(J28)+1,0)),Erfassung!$K$2:$K$201,"&gt;=-1E+307",Erfassung!$D$2:$D$201,"&lt;&gt;Nicht gefunden",Erfassung!$D$2:$D$201,"&lt;&gt;"))</f>
        <v/>
      </c>
      <c r="L28" s="11">
        <f>IF(OR(J28="",$B$4="",J28&gt;DATE(YEAR($B$4),MONTH($B$4),1)),"",SUMIFS(Erfassung!$K$2:$K$201,Erfassung!$A$2:$A$201,"&gt;="&amp;MAX($B$3,J28),Erfassung!$A$2:$A$201,"&lt;="&amp;MIN($B$4,DATE(YEAR(J28),MONTH(J28)+1,0)))</f>
        <v/>
      </c>
    </row>
    <row r="29">
      <c r="E29" s="24">
        <f>IF(Stammdaten!A24="","",Stammdaten!A24)</f>
        <v/>
      </c>
      <c r="F29" s="12">
        <f>IF($E29="","",IFERROR(_xlfn.XLOOKUP($E29,Stammdaten!$A$8:$A$27,Stammdaten!$B$8:$B$27),"Nicht gefunden"))</f>
        <v/>
      </c>
      <c r="G29" s="9">
        <f>IF($E29="","",COUNTIFS(Erfassung!$A$2:$A$201,"&gt;="&amp;$B$3,Erfassung!$A$2:$A$201,"&lt;="&amp;$B$4,Erfassung!$C$2:$C$201,$E29,Erfassung!$K$2:$K$201,"&gt;=-1E+307"))</f>
        <v/>
      </c>
      <c r="H29" s="10">
        <f>IF($E29="","",SUMIFS(Erfassung!$K$2:$K$201,Erfassung!$A$2:$A$201,"&gt;="&amp;$B$3,Erfassung!$A$2:$A$201,"&lt;="&amp;$B$4,Erfassung!$C$2:$C$201,$E29))</f>
        <v/>
      </c>
      <c r="J29" s="22">
        <f>IF(J28="","",DATE(YEAR(J28),MONTH(J28)+1,1))</f>
        <v/>
      </c>
      <c r="K29" s="9">
        <f>IF(OR(J29="",$B$4="",J29&gt;DATE(YEAR($B$4),MONTH($B$4),1)),"",COUNTIFS(Erfassung!$A$2:$A$201,"&gt;="&amp;MAX($B$3,J29),Erfassung!$A$2:$A$201,"&lt;="&amp;MIN($B$4,DATE(YEAR(J29),MONTH(J29)+1,0)),Erfassung!$K$2:$K$201,"&gt;=-1E+307",Erfassung!$D$2:$D$201,"&lt;&gt;Nicht gefunden",Erfassung!$D$2:$D$201,"&lt;&gt;"))</f>
        <v/>
      </c>
      <c r="L29" s="10">
        <f>IF(OR(J29="",$B$4="",J29&gt;DATE(YEAR($B$4),MONTH($B$4),1)),"",SUMIFS(Erfassung!$K$2:$K$201,Erfassung!$A$2:$A$201,"&gt;="&amp;MAX($B$3,J29),Erfassung!$A$2:$A$201,"&lt;="&amp;MIN($B$4,DATE(YEAR(J29),MONTH(J29)+1,0)))</f>
        <v/>
      </c>
    </row>
    <row r="30">
      <c r="E30" s="25">
        <f>IF(Stammdaten!A25="","",Stammdaten!A25)</f>
        <v/>
      </c>
      <c r="F30" s="7">
        <f>IF($E30="","",IFERROR(_xlfn.XLOOKUP($E30,Stammdaten!$A$8:$A$27,Stammdaten!$B$8:$B$27),"Nicht gefunden"))</f>
        <v/>
      </c>
      <c r="G30" s="23">
        <f>IF($E30="","",COUNTIFS(Erfassung!$A$2:$A$201,"&gt;="&amp;$B$3,Erfassung!$A$2:$A$201,"&lt;="&amp;$B$4,Erfassung!$C$2:$C$201,$E30,Erfassung!$K$2:$K$201,"&gt;=-1E+307"))</f>
        <v/>
      </c>
      <c r="H30" s="11">
        <f>IF($E30="","",SUMIFS(Erfassung!$K$2:$K$201,Erfassung!$A$2:$A$201,"&gt;="&amp;$B$3,Erfassung!$A$2:$A$201,"&lt;="&amp;$B$4,Erfassung!$C$2:$C$201,$E30))</f>
        <v/>
      </c>
      <c r="J30" s="16">
        <f>IF(J29="","",DATE(YEAR(J29),MONTH(J29)+1,1))</f>
        <v/>
      </c>
      <c r="K30" s="23">
        <f>IF(OR(J30="",$B$4="",J30&gt;DATE(YEAR($B$4),MONTH($B$4),1)),"",COUNTIFS(Erfassung!$A$2:$A$201,"&gt;="&amp;MAX($B$3,J30),Erfassung!$A$2:$A$201,"&lt;="&amp;MIN($B$4,DATE(YEAR(J30),MONTH(J30)+1,0)),Erfassung!$K$2:$K$201,"&gt;=-1E+307",Erfassung!$D$2:$D$201,"&lt;&gt;Nicht gefunden",Erfassung!$D$2:$D$201,"&lt;&gt;"))</f>
        <v/>
      </c>
      <c r="L30" s="11">
        <f>IF(OR(J30="",$B$4="",J30&gt;DATE(YEAR($B$4),MONTH($B$4),1)),"",SUMIFS(Erfassung!$K$2:$K$201,Erfassung!$A$2:$A$201,"&gt;="&amp;MAX($B$3,J30),Erfassung!$A$2:$A$201,"&lt;="&amp;MIN($B$4,DATE(YEAR(J30),MONTH(J30)+1,0)))</f>
        <v/>
      </c>
    </row>
    <row r="31">
      <c r="E31" s="24">
        <f>IF(Stammdaten!A26="","",Stammdaten!A26)</f>
        <v/>
      </c>
      <c r="F31" s="12">
        <f>IF($E31="","",IFERROR(_xlfn.XLOOKUP($E31,Stammdaten!$A$8:$A$27,Stammdaten!$B$8:$B$27),"Nicht gefunden"))</f>
        <v/>
      </c>
      <c r="G31" s="9">
        <f>IF($E31="","",COUNTIFS(Erfassung!$A$2:$A$201,"&gt;="&amp;$B$3,Erfassung!$A$2:$A$201,"&lt;="&amp;$B$4,Erfassung!$C$2:$C$201,$E31,Erfassung!$K$2:$K$201,"&gt;=-1E+307"))</f>
        <v/>
      </c>
      <c r="H31" s="10">
        <f>IF($E31="","",SUMIFS(Erfassung!$K$2:$K$201,Erfassung!$A$2:$A$201,"&gt;="&amp;$B$3,Erfassung!$A$2:$A$201,"&lt;="&amp;$B$4,Erfassung!$C$2:$C$201,$E31))</f>
        <v/>
      </c>
      <c r="J31" s="22">
        <f>IF(J30="","",DATE(YEAR(J30),MONTH(J30)+1,1))</f>
        <v/>
      </c>
      <c r="K31" s="9">
        <f>IF(OR(J31="",$B$4="",J31&gt;DATE(YEAR($B$4),MONTH($B$4),1)),"",COUNTIFS(Erfassung!$A$2:$A$201,"&gt;="&amp;MAX($B$3,J31),Erfassung!$A$2:$A$201,"&lt;="&amp;MIN($B$4,DATE(YEAR(J31),MONTH(J31)+1,0)),Erfassung!$K$2:$K$201,"&gt;=-1E+307",Erfassung!$D$2:$D$201,"&lt;&gt;Nicht gefunden",Erfassung!$D$2:$D$201,"&lt;&gt;"))</f>
        <v/>
      </c>
      <c r="L31" s="10">
        <f>IF(OR(J31="",$B$4="",J31&gt;DATE(YEAR($B$4),MONTH($B$4),1)),"",SUMIFS(Erfassung!$K$2:$K$201,Erfassung!$A$2:$A$201,"&gt;="&amp;MAX($B$3,J31),Erfassung!$A$2:$A$201,"&lt;="&amp;MIN($B$4,DATE(YEAR(J31),MONTH(J31)+1,0)))</f>
        <v/>
      </c>
    </row>
    <row r="32">
      <c r="E32" s="25">
        <f>IF(Stammdaten!A27="","",Stammdaten!A27)</f>
        <v/>
      </c>
      <c r="F32" s="7">
        <f>IF($E32="","",IFERROR(_xlfn.XLOOKUP($E32,Stammdaten!$A$8:$A$27,Stammdaten!$B$8:$B$27),"Nicht gefunden"))</f>
        <v/>
      </c>
      <c r="G32" s="23">
        <f>IF($E32="","",COUNTIFS(Erfassung!$A$2:$A$201,"&gt;="&amp;$B$3,Erfassung!$A$2:$A$201,"&lt;="&amp;$B$4,Erfassung!$C$2:$C$201,$E32,Erfassung!$K$2:$K$201,"&gt;=-1E+307"))</f>
        <v/>
      </c>
      <c r="H32" s="11">
        <f>IF($E32="","",SUMIFS(Erfassung!$K$2:$K$201,Erfassung!$A$2:$A$201,"&gt;="&amp;$B$3,Erfassung!$A$2:$A$201,"&lt;="&amp;$B$4,Erfassung!$C$2:$C$201,$E32))</f>
        <v/>
      </c>
      <c r="J32" s="16">
        <f>IF(J31="","",DATE(YEAR(J31),MONTH(J31)+1,1))</f>
        <v/>
      </c>
      <c r="K32" s="23">
        <f>IF(OR(J32="",$B$4="",J32&gt;DATE(YEAR($B$4),MONTH($B$4),1)),"",COUNTIFS(Erfassung!$A$2:$A$201,"&gt;="&amp;MAX($B$3,J32),Erfassung!$A$2:$A$201,"&lt;="&amp;MIN($B$4,DATE(YEAR(J32),MONTH(J32)+1,0)),Erfassung!$K$2:$K$201,"&gt;=-1E+307",Erfassung!$D$2:$D$201,"&lt;&gt;Nicht gefunden",Erfassung!$D$2:$D$201,"&lt;&gt;"))</f>
        <v/>
      </c>
      <c r="L32" s="11">
        <f>IF(OR(J32="",$B$4="",J32&gt;DATE(YEAR($B$4),MONTH($B$4),1)),"",SUMIFS(Erfassung!$K$2:$K$201,Erfassung!$A$2:$A$201,"&gt;="&amp;MAX($B$3,J32),Erfassung!$A$2:$A$201,"&lt;="&amp;MIN($B$4,DATE(YEAR(J32),MONTH(J32)+1,0)))</f>
        <v/>
      </c>
    </row>
    <row r="33">
      <c r="J33" s="22">
        <f>IF(J32="","",DATE(YEAR(J32),MONTH(J32)+1,1))</f>
        <v/>
      </c>
      <c r="K33" s="9">
        <f>IF(OR(J33="",$B$4="",J33&gt;DATE(YEAR($B$4),MONTH($B$4),1)),"",COUNTIFS(Erfassung!$A$2:$A$201,"&gt;="&amp;MAX($B$3,J33),Erfassung!$A$2:$A$201,"&lt;="&amp;MIN($B$4,DATE(YEAR(J33),MONTH(J33)+1,0)),Erfassung!$K$2:$K$201,"&gt;=-1E+307",Erfassung!$D$2:$D$201,"&lt;&gt;Nicht gefunden",Erfassung!$D$2:$D$201,"&lt;&gt;"))</f>
        <v/>
      </c>
      <c r="L33" s="10">
        <f>IF(OR(J33="",$B$4="",J33&gt;DATE(YEAR($B$4),MONTH($B$4),1)),"",SUMIFS(Erfassung!$K$2:$K$201,Erfassung!$A$2:$A$201,"&gt;="&amp;MAX($B$3,J33),Erfassung!$A$2:$A$201,"&lt;="&amp;MIN($B$4,DATE(YEAR(J33),MONTH(J33)+1,0)))</f>
        <v/>
      </c>
    </row>
    <row r="34">
      <c r="J34" s="16">
        <f>IF(J33="","",DATE(YEAR(J33),MONTH(J33)+1,1))</f>
        <v/>
      </c>
      <c r="K34" s="23">
        <f>IF(OR(J34="",$B$4="",J34&gt;DATE(YEAR($B$4),MONTH($B$4),1)),"",COUNTIFS(Erfassung!$A$2:$A$201,"&gt;="&amp;MAX($B$3,J34),Erfassung!$A$2:$A$201,"&lt;="&amp;MIN($B$4,DATE(YEAR(J34),MONTH(J34)+1,0)),Erfassung!$K$2:$K$201,"&gt;=-1E+307",Erfassung!$D$2:$D$201,"&lt;&gt;Nicht gefunden",Erfassung!$D$2:$D$201,"&lt;&gt;"))</f>
        <v/>
      </c>
      <c r="L34" s="11">
        <f>IF(OR(J34="",$B$4="",J34&gt;DATE(YEAR($B$4),MONTH($B$4),1)),"",SUMIFS(Erfassung!$K$2:$K$201,Erfassung!$A$2:$A$201,"&gt;="&amp;MAX($B$3,J34),Erfassung!$A$2:$A$201,"&lt;="&amp;MIN($B$4,DATE(YEAR(J34),MONTH(J34)+1,0)))</f>
        <v/>
      </c>
    </row>
    <row r="35">
      <c r="J35" s="22">
        <f>IF(J34="","",DATE(YEAR(J34),MONTH(J34)+1,1))</f>
        <v/>
      </c>
      <c r="K35" s="9">
        <f>IF(OR(J35="",$B$4="",J35&gt;DATE(YEAR($B$4),MONTH($B$4),1)),"",COUNTIFS(Erfassung!$A$2:$A$201,"&gt;="&amp;MAX($B$3,J35),Erfassung!$A$2:$A$201,"&lt;="&amp;MIN($B$4,DATE(YEAR(J35),MONTH(J35)+1,0)),Erfassung!$K$2:$K$201,"&gt;=-1E+307",Erfassung!$D$2:$D$201,"&lt;&gt;Nicht gefunden",Erfassung!$D$2:$D$201,"&lt;&gt;"))</f>
        <v/>
      </c>
      <c r="L35" s="10">
        <f>IF(OR(J35="",$B$4="",J35&gt;DATE(YEAR($B$4),MONTH($B$4),1)),"",SUMIFS(Erfassung!$K$2:$K$201,Erfassung!$A$2:$A$201,"&gt;="&amp;MAX($B$3,J35),Erfassung!$A$2:$A$201,"&lt;="&amp;MIN($B$4,DATE(YEAR(J35),MONTH(J35)+1,0)))</f>
        <v/>
      </c>
    </row>
    <row r="36">
      <c r="J36" s="16">
        <f>IF(J35="","",DATE(YEAR(J35),MONTH(J35)+1,1))</f>
        <v/>
      </c>
      <c r="K36" s="23">
        <f>IF(OR(J36="",$B$4="",J36&gt;DATE(YEAR($B$4),MONTH($B$4),1)),"",COUNTIFS(Erfassung!$A$2:$A$201,"&gt;="&amp;MAX($B$3,J36),Erfassung!$A$2:$A$201,"&lt;="&amp;MIN($B$4,DATE(YEAR(J36),MONTH(J36)+1,0)),Erfassung!$K$2:$K$201,"&gt;=-1E+307",Erfassung!$D$2:$D$201,"&lt;&gt;Nicht gefunden",Erfassung!$D$2:$D$201,"&lt;&gt;"))</f>
        <v/>
      </c>
      <c r="L36" s="11">
        <f>IF(OR(J36="",$B$4="",J36&gt;DATE(YEAR($B$4),MONTH($B$4),1)),"",SUMIFS(Erfassung!$K$2:$K$201,Erfassung!$A$2:$A$201,"&gt;="&amp;MAX($B$3,J36),Erfassung!$A$2:$A$201,"&lt;="&amp;MIN($B$4,DATE(YEAR(J36),MONTH(J36)+1,0)))</f>
        <v/>
      </c>
    </row>
    <row r="37">
      <c r="J37" s="22">
        <f>IF(J36="","",DATE(YEAR(J36),MONTH(J36)+1,1))</f>
        <v/>
      </c>
      <c r="K37" s="9">
        <f>IF(OR(J37="",$B$4="",J37&gt;DATE(YEAR($B$4),MONTH($B$4),1)),"",COUNTIFS(Erfassung!$A$2:$A$201,"&gt;="&amp;MAX($B$3,J37),Erfassung!$A$2:$A$201,"&lt;="&amp;MIN($B$4,DATE(YEAR(J37),MONTH(J37)+1,0)),Erfassung!$K$2:$K$201,"&gt;=-1E+307",Erfassung!$D$2:$D$201,"&lt;&gt;Nicht gefunden",Erfassung!$D$2:$D$201,"&lt;&gt;"))</f>
        <v/>
      </c>
      <c r="L37" s="10">
        <f>IF(OR(J37="",$B$4="",J37&gt;DATE(YEAR($B$4),MONTH($B$4),1)),"",SUMIFS(Erfassung!$K$2:$K$201,Erfassung!$A$2:$A$201,"&gt;="&amp;MAX($B$3,J37),Erfassung!$A$2:$A$201,"&lt;="&amp;MIN($B$4,DATE(YEAR(J37),MONTH(J37)+1,0)))</f>
        <v/>
      </c>
    </row>
    <row r="38">
      <c r="J38" s="16">
        <f>IF(J37="","",DATE(YEAR(J37),MONTH(J37)+1,1))</f>
        <v/>
      </c>
      <c r="K38" s="23">
        <f>IF(OR(J38="",$B$4="",J38&gt;DATE(YEAR($B$4),MONTH($B$4),1)),"",COUNTIFS(Erfassung!$A$2:$A$201,"&gt;="&amp;MAX($B$3,J38),Erfassung!$A$2:$A$201,"&lt;="&amp;MIN($B$4,DATE(YEAR(J38),MONTH(J38)+1,0)),Erfassung!$K$2:$K$201,"&gt;=-1E+307",Erfassung!$D$2:$D$201,"&lt;&gt;Nicht gefunden",Erfassung!$D$2:$D$201,"&lt;&gt;"))</f>
        <v/>
      </c>
      <c r="L38" s="11">
        <f>IF(OR(J38="",$B$4="",J38&gt;DATE(YEAR($B$4),MONTH($B$4),1)),"",SUMIFS(Erfassung!$K$2:$K$201,Erfassung!$A$2:$A$201,"&gt;="&amp;MAX($B$3,J38),Erfassung!$A$2:$A$201,"&lt;="&amp;MIN($B$4,DATE(YEAR(J38),MONTH(J38)+1,0)))</f>
        <v/>
      </c>
    </row>
    <row r="39">
      <c r="J39" s="22">
        <f>IF(J38="","",DATE(YEAR(J38),MONTH(J38)+1,1))</f>
        <v/>
      </c>
      <c r="K39" s="9">
        <f>IF(OR(J39="",$B$4="",J39&gt;DATE(YEAR($B$4),MONTH($B$4),1)),"",COUNTIFS(Erfassung!$A$2:$A$201,"&gt;="&amp;MAX($B$3,J39),Erfassung!$A$2:$A$201,"&lt;="&amp;MIN($B$4,DATE(YEAR(J39),MONTH(J39)+1,0)),Erfassung!$K$2:$K$201,"&gt;=-1E+307",Erfassung!$D$2:$D$201,"&lt;&gt;Nicht gefunden",Erfassung!$D$2:$D$201,"&lt;&gt;"))</f>
        <v/>
      </c>
      <c r="L39" s="10">
        <f>IF(OR(J39="",$B$4="",J39&gt;DATE(YEAR($B$4),MONTH($B$4),1)),"",SUMIFS(Erfassung!$K$2:$K$201,Erfassung!$A$2:$A$201,"&gt;="&amp;MAX($B$3,J39),Erfassung!$A$2:$A$201,"&lt;="&amp;MIN($B$4,DATE(YEAR(J39),MONTH(J39)+1,0)))</f>
        <v/>
      </c>
    </row>
    <row r="40">
      <c r="J40" s="16">
        <f>IF(J39="","",DATE(YEAR(J39),MONTH(J39)+1,1))</f>
        <v/>
      </c>
      <c r="K40" s="23">
        <f>IF(OR(J40="",$B$4="",J40&gt;DATE(YEAR($B$4),MONTH($B$4),1)),"",COUNTIFS(Erfassung!$A$2:$A$201,"&gt;="&amp;MAX($B$3,J40),Erfassung!$A$2:$A$201,"&lt;="&amp;MIN($B$4,DATE(YEAR(J40),MONTH(J40)+1,0)),Erfassung!$K$2:$K$201,"&gt;=-1E+307",Erfassung!$D$2:$D$201,"&lt;&gt;Nicht gefunden",Erfassung!$D$2:$D$201,"&lt;&gt;"))</f>
        <v/>
      </c>
      <c r="L40" s="11">
        <f>IF(OR(J40="",$B$4="",J40&gt;DATE(YEAR($B$4),MONTH($B$4),1)),"",SUMIFS(Erfassung!$K$2:$K$201,Erfassung!$A$2:$A$201,"&gt;="&amp;MAX($B$3,J40),Erfassung!$A$2:$A$201,"&lt;="&amp;MIN($B$4,DATE(YEAR(J40),MONTH(J40)+1,0)))</f>
        <v/>
      </c>
    </row>
    <row r="41">
      <c r="J41" s="22">
        <f>IF(J40="","",DATE(YEAR(J40),MONTH(J40)+1,1))</f>
        <v/>
      </c>
      <c r="K41" s="9">
        <f>IF(OR(J41="",$B$4="",J41&gt;DATE(YEAR($B$4),MONTH($B$4),1)),"",COUNTIFS(Erfassung!$A$2:$A$201,"&gt;="&amp;MAX($B$3,J41),Erfassung!$A$2:$A$201,"&lt;="&amp;MIN($B$4,DATE(YEAR(J41),MONTH(J41)+1,0)),Erfassung!$K$2:$K$201,"&gt;=-1E+307",Erfassung!$D$2:$D$201,"&lt;&gt;Nicht gefunden",Erfassung!$D$2:$D$201,"&lt;&gt;"))</f>
        <v/>
      </c>
      <c r="L41" s="10">
        <f>IF(OR(J41="",$B$4="",J41&gt;DATE(YEAR($B$4),MONTH($B$4),1)),"",SUMIFS(Erfassung!$K$2:$K$201,Erfassung!$A$2:$A$201,"&gt;="&amp;MAX($B$3,J41),Erfassung!$A$2:$A$201,"&lt;="&amp;MIN($B$4,DATE(YEAR(J41),MONTH(J41)+1,0)))</f>
        <v/>
      </c>
    </row>
    <row r="42">
      <c r="J42" s="16">
        <f>IF(J41="","",DATE(YEAR(J41),MONTH(J41)+1,1))</f>
        <v/>
      </c>
      <c r="K42" s="23">
        <f>IF(OR(J42="",$B$4="",J42&gt;DATE(YEAR($B$4),MONTH($B$4),1)),"",COUNTIFS(Erfassung!$A$2:$A$201,"&gt;="&amp;MAX($B$3,J42),Erfassung!$A$2:$A$201,"&lt;="&amp;MIN($B$4,DATE(YEAR(J42),MONTH(J42)+1,0)),Erfassung!$K$2:$K$201,"&gt;=-1E+307",Erfassung!$D$2:$D$201,"&lt;&gt;Nicht gefunden",Erfassung!$D$2:$D$201,"&lt;&gt;"))</f>
        <v/>
      </c>
      <c r="L42" s="11">
        <f>IF(OR(J42="",$B$4="",J42&gt;DATE(YEAR($B$4),MONTH($B$4),1)),"",SUMIFS(Erfassung!$K$2:$K$201,Erfassung!$A$2:$A$201,"&gt;="&amp;MAX($B$3,J42),Erfassung!$A$2:$A$201,"&lt;="&amp;MIN($B$4,DATE(YEAR(J42),MONTH(J42)+1,0)))</f>
        <v/>
      </c>
    </row>
    <row r="43">
      <c r="J43" s="22">
        <f>IF(J42="","",DATE(YEAR(J42),MONTH(J42)+1,1))</f>
        <v/>
      </c>
      <c r="K43" s="9">
        <f>IF(OR(J43="",$B$4="",J43&gt;DATE(YEAR($B$4),MONTH($B$4),1)),"",COUNTIFS(Erfassung!$A$2:$A$201,"&gt;="&amp;MAX($B$3,J43),Erfassung!$A$2:$A$201,"&lt;="&amp;MIN($B$4,DATE(YEAR(J43),MONTH(J43)+1,0)),Erfassung!$K$2:$K$201,"&gt;=-1E+307",Erfassung!$D$2:$D$201,"&lt;&gt;Nicht gefunden",Erfassung!$D$2:$D$201,"&lt;&gt;"))</f>
        <v/>
      </c>
      <c r="L43" s="10">
        <f>IF(OR(J43="",$B$4="",J43&gt;DATE(YEAR($B$4),MONTH($B$4),1)),"",SUMIFS(Erfassung!$K$2:$K$201,Erfassung!$A$2:$A$201,"&gt;="&amp;MAX($B$3,J43),Erfassung!$A$2:$A$201,"&lt;="&amp;MIN($B$4,DATE(YEAR(J43),MONTH(J43)+1,0)))</f>
        <v/>
      </c>
    </row>
    <row r="44">
      <c r="J44" s="16">
        <f>IF(J43="","",DATE(YEAR(J43),MONTH(J43)+1,1))</f>
        <v/>
      </c>
      <c r="K44" s="23">
        <f>IF(OR(J44="",$B$4="",J44&gt;DATE(YEAR($B$4),MONTH($B$4),1)),"",COUNTIFS(Erfassung!$A$2:$A$201,"&gt;="&amp;MAX($B$3,J44),Erfassung!$A$2:$A$201,"&lt;="&amp;MIN($B$4,DATE(YEAR(J44),MONTH(J44)+1,0)),Erfassung!$K$2:$K$201,"&gt;=-1E+307",Erfassung!$D$2:$D$201,"&lt;&gt;Nicht gefunden",Erfassung!$D$2:$D$201,"&lt;&gt;"))</f>
        <v/>
      </c>
      <c r="L44" s="11">
        <f>IF(OR(J44="",$B$4="",J44&gt;DATE(YEAR($B$4),MONTH($B$4),1)),"",SUMIFS(Erfassung!$K$2:$K$201,Erfassung!$A$2:$A$201,"&gt;="&amp;MAX($B$3,J44),Erfassung!$A$2:$A$201,"&lt;="&amp;MIN($B$4,DATE(YEAR(J44),MONTH(J44)+1,0)))</f>
        <v/>
      </c>
    </row>
    <row r="45">
      <c r="J45" s="22">
        <f>IF(J44="","",DATE(YEAR(J44),MONTH(J44)+1,1))</f>
        <v/>
      </c>
      <c r="K45" s="9">
        <f>IF(OR(J45="",$B$4="",J45&gt;DATE(YEAR($B$4),MONTH($B$4),1)),"",COUNTIFS(Erfassung!$A$2:$A$201,"&gt;="&amp;MAX($B$3,J45),Erfassung!$A$2:$A$201,"&lt;="&amp;MIN($B$4,DATE(YEAR(J45),MONTH(J45)+1,0)),Erfassung!$K$2:$K$201,"&gt;=-1E+307",Erfassung!$D$2:$D$201,"&lt;&gt;Nicht gefunden",Erfassung!$D$2:$D$201,"&lt;&gt;"))</f>
        <v/>
      </c>
      <c r="L45" s="10">
        <f>IF(OR(J45="",$B$4="",J45&gt;DATE(YEAR($B$4),MONTH($B$4),1)),"",SUMIFS(Erfassung!$K$2:$K$201,Erfassung!$A$2:$A$201,"&gt;="&amp;MAX($B$3,J45),Erfassung!$A$2:$A$201,"&lt;="&amp;MIN($B$4,DATE(YEAR(J45),MONTH(J45)+1,0)))</f>
        <v/>
      </c>
    </row>
    <row r="46">
      <c r="J46" s="16">
        <f>IF(J45="","",DATE(YEAR(J45),MONTH(J45)+1,1))</f>
        <v/>
      </c>
      <c r="K46" s="23">
        <f>IF(OR(J46="",$B$4="",J46&gt;DATE(YEAR($B$4),MONTH($B$4),1)),"",COUNTIFS(Erfassung!$A$2:$A$201,"&gt;="&amp;MAX($B$3,J46),Erfassung!$A$2:$A$201,"&lt;="&amp;MIN($B$4,DATE(YEAR(J46),MONTH(J46)+1,0)),Erfassung!$K$2:$K$201,"&gt;=-1E+307",Erfassung!$D$2:$D$201,"&lt;&gt;Nicht gefunden",Erfassung!$D$2:$D$201,"&lt;&gt;"))</f>
        <v/>
      </c>
      <c r="L46" s="11">
        <f>IF(OR(J46="",$B$4="",J46&gt;DATE(YEAR($B$4),MONTH($B$4),1)),"",SUMIFS(Erfassung!$K$2:$K$201,Erfassung!$A$2:$A$201,"&gt;="&amp;MAX($B$3,J46),Erfassung!$A$2:$A$201,"&lt;="&amp;MIN($B$4,DATE(YEAR(J46),MONTH(J46)+1,0)))</f>
        <v/>
      </c>
    </row>
    <row r="47">
      <c r="J47" s="22">
        <f>IF(J46="","",DATE(YEAR(J46),MONTH(J46)+1,1))</f>
        <v/>
      </c>
      <c r="K47" s="9">
        <f>IF(OR(J47="",$B$4="",J47&gt;DATE(YEAR($B$4),MONTH($B$4),1)),"",COUNTIFS(Erfassung!$A$2:$A$201,"&gt;="&amp;MAX($B$3,J47),Erfassung!$A$2:$A$201,"&lt;="&amp;MIN($B$4,DATE(YEAR(J47),MONTH(J47)+1,0)),Erfassung!$K$2:$K$201,"&gt;=-1E+307",Erfassung!$D$2:$D$201,"&lt;&gt;Nicht gefunden",Erfassung!$D$2:$D$201,"&lt;&gt;"))</f>
        <v/>
      </c>
      <c r="L47" s="10">
        <f>IF(OR(J47="",$B$4="",J47&gt;DATE(YEAR($B$4),MONTH($B$4),1)),"",SUMIFS(Erfassung!$K$2:$K$201,Erfassung!$A$2:$A$201,"&gt;="&amp;MAX($B$3,J47),Erfassung!$A$2:$A$201,"&lt;="&amp;MIN($B$4,DATE(YEAR(J47),MONTH(J47)+1,0)))</f>
        <v/>
      </c>
    </row>
    <row r="48">
      <c r="J48" s="16">
        <f>IF(J47="","",DATE(YEAR(J47),MONTH(J47)+1,1))</f>
        <v/>
      </c>
      <c r="K48" s="23">
        <f>IF(OR(J48="",$B$4="",J48&gt;DATE(YEAR($B$4),MONTH($B$4),1)),"",COUNTIFS(Erfassung!$A$2:$A$201,"&gt;="&amp;MAX($B$3,J48),Erfassung!$A$2:$A$201,"&lt;="&amp;MIN($B$4,DATE(YEAR(J48),MONTH(J48)+1,0)),Erfassung!$K$2:$K$201,"&gt;=-1E+307",Erfassung!$D$2:$D$201,"&lt;&gt;Nicht gefunden",Erfassung!$D$2:$D$201,"&lt;&gt;"))</f>
        <v/>
      </c>
      <c r="L48" s="11">
        <f>IF(OR(J48="",$B$4="",J48&gt;DATE(YEAR($B$4),MONTH($B$4),1)),"",SUMIFS(Erfassung!$K$2:$K$201,Erfassung!$A$2:$A$201,"&gt;="&amp;MAX($B$3,J48),Erfassung!$A$2:$A$201,"&lt;="&amp;MIN($B$4,DATE(YEAR(J48),MONTH(J48)+1,0)))</f>
        <v/>
      </c>
    </row>
  </sheetData>
  <mergeCells count="1">
    <mergeCell ref="A1:L1"/>
  </mergeCells>
  <dataValidations count="2">
    <dataValidation sqref="B3" showDropDown="0" showInputMessage="0" showErrorMessage="1" allowBlank="0" errorTitle="Ungültiger Berichtsbeginn" error="Bitte ein gültiges Datum eingeben." type="date" operator="between">
      <formula1>DATE(2000,1,1)</formula1>
      <formula2>DATE(2100,12,31)</formula2>
    </dataValidation>
    <dataValidation sqref="B4" showDropDown="0" showInputMessage="0" showErrorMessage="1" allowBlank="0" errorTitle="Ungültiges Berichtsende" error="Das Berichtsende muss ein gültiges Datum sein und darf nicht vor dem Berichtsbeginn liegen." type="custom">
      <formula1>OR(B4="",AND(ISNUMBER(B4),ISNUMBER($B$3),B4&gt;=$B$3))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Produktionsbetrieb</dc:creator>
  <dc:title xmlns:dc="http://purl.org/dc/elements/1.1/">Ausschusskosten</dc:title>
  <dc:description xmlns:dc="http://purl.org/dc/elements/1.1/">Arbeitsmappe zur Auswertung endgültiger Ausschusskosten nach Ursache, Produkt und Monat.</dc:description>
  <dc:subject xmlns:dc="http://purl.org/dc/elements/1.1/">Bewertung endgültig verworfener Mengen</dc:subject>
  <dcterms:created xmlns:dcterms="http://purl.org/dc/terms/" xmlns:xsi="http://www.w3.org/2001/XMLSchema-instance" xsi:type="dcterms:W3CDTF">2026-09-10T01:04:50Z</dcterms:created>
  <dcterms:modified xmlns:dcterms="http://purl.org/dc/terms/" xmlns:xsi="http://www.w3.org/2001/XMLSchema-instance" xsi:type="dcterms:W3CDTF">2026-09-10T01:04:51+00:00Z</dcterms:modified>
</cp:coreProperties>
</file>