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Zusammenfassung" sheetId="1" state="visible" r:id="rId1"/>
    <sheet xmlns:r="http://schemas.openxmlformats.org/officeDocument/2006/relationships" name="Erfassung" sheetId="2" state="visible" r:id="rId2"/>
    <sheet xmlns:r="http://schemas.openxmlformats.org/officeDocument/2006/relationships" name="Hinweise und Parameter" sheetId="3" state="visible" r:id="rId3"/>
  </sheets>
  <definedNames>
    <definedName name="_xlnm._FilterDatabase" localSheetId="1" hidden="1">'Erfassung'!$A$4:$L$134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dd.mm.yyyy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7"/>
    </font>
    <font>
      <name val="Aptos"/>
      <b val="1"/>
      <color rgb="00243438"/>
      <sz val="10"/>
    </font>
    <font>
      <name val="Aptos"/>
      <b val="1"/>
      <color rgb="00FFFFFF"/>
      <sz val="10"/>
    </font>
    <font>
      <name val="Aptos"/>
      <color rgb="00243438"/>
      <sz val="10"/>
    </font>
    <font>
      <name val="Aptos"/>
      <i val="1"/>
      <color rgb="005C6B6F"/>
      <sz val="9"/>
    </font>
  </fonts>
  <fills count="10">
    <fill>
      <patternFill/>
    </fill>
    <fill>
      <patternFill patternType="gray125"/>
    </fill>
    <fill>
      <patternFill patternType="solid">
        <fgColor rgb="00112A32"/>
      </patternFill>
    </fill>
    <fill>
      <patternFill patternType="solid">
        <fgColor rgb="00F3F0E8"/>
      </patternFill>
    </fill>
    <fill>
      <patternFill patternType="solid">
        <fgColor rgb="00E3E8E6"/>
      </patternFill>
    </fill>
    <fill>
      <patternFill patternType="solid">
        <fgColor rgb="00FFFFFF"/>
      </patternFill>
    </fill>
    <fill>
      <patternFill patternType="solid">
        <fgColor rgb="00397A62"/>
      </patternFill>
    </fill>
    <fill>
      <patternFill patternType="solid">
        <fgColor rgb="00B8441C"/>
      </patternFill>
    </fill>
    <fill>
      <patternFill patternType="solid">
        <fgColor rgb="00C00000"/>
      </patternFill>
    </fill>
    <fill>
      <patternFill patternType="solid">
        <fgColor rgb="00FFF0AE"/>
      </patternFill>
    </fill>
  </fills>
  <borders count="6">
    <border>
      <left/>
      <right/>
      <top/>
      <bottom/>
      <diagonal/>
    </border>
    <border>
      <left style="thin">
        <color rgb="00B8C4C1"/>
      </left>
      <right style="thin">
        <color rgb="00B8C4C1"/>
      </right>
      <top style="thin">
        <color rgb="00B8C4C1"/>
      </top>
      <bottom style="thin">
        <color rgb="00B8C4C1"/>
      </bottom>
    </border>
    <border>
      <left/>
      <right/>
      <top style="thin">
        <color rgb="00B8C4C1"/>
      </top>
      <bottom/>
      <diagonal/>
    </border>
    <border>
      <left/>
      <right style="thin">
        <color rgb="00B8C4C1"/>
      </right>
      <top style="thin">
        <color rgb="00B8C4C1"/>
      </top>
      <bottom/>
      <diagonal/>
    </border>
    <border>
      <left/>
      <right/>
      <top style="thin">
        <color rgb="00B8C4C1"/>
      </top>
      <bottom style="thin">
        <color rgb="00B8C4C1"/>
      </bottom>
      <diagonal/>
    </border>
    <border>
      <left/>
      <right style="thin">
        <color rgb="00B8C4C1"/>
      </right>
      <top style="thin">
        <color rgb="00B8C4C1"/>
      </top>
      <bottom style="thin">
        <color rgb="00B8C4C1"/>
      </bottom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0" fontId="2" fillId="3" borderId="1" applyAlignment="1" pivotButton="0" quotePrefix="0" xfId="0">
      <alignment horizontal="left" vertical="center"/>
    </xf>
    <xf numFmtId="4" fontId="2" fillId="4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left" vertical="center"/>
    </xf>
    <xf numFmtId="10" fontId="2" fillId="4" borderId="1" applyAlignment="1" pivotButton="0" quotePrefix="0" xfId="0">
      <alignment horizontal="right" vertical="center"/>
    </xf>
    <xf numFmtId="10" fontId="4" fillId="4" borderId="1" applyAlignment="1" pivotButton="0" quotePrefix="0" xfId="0">
      <alignment horizontal="right" vertical="center"/>
    </xf>
    <xf numFmtId="4" fontId="4" fillId="4" borderId="1" applyAlignment="1" pivotButton="0" quotePrefix="0" xfId="0">
      <alignment horizontal="right" vertical="center"/>
    </xf>
    <xf numFmtId="1" fontId="2" fillId="4" borderId="1" applyAlignment="1" pivotButton="0" quotePrefix="0" xfId="0">
      <alignment horizontal="right" vertical="center"/>
    </xf>
    <xf numFmtId="1" fontId="3" fillId="6" borderId="1" applyAlignment="1" pivotButton="0" quotePrefix="0" xfId="0">
      <alignment horizontal="right" vertical="center"/>
    </xf>
    <xf numFmtId="0" fontId="3" fillId="7" borderId="1" applyAlignment="1" pivotButton="0" quotePrefix="0" xfId="0">
      <alignment horizontal="left" vertical="center"/>
    </xf>
    <xf numFmtId="0" fontId="5" fillId="3" borderId="1" applyAlignment="1" pivotButton="0" quotePrefix="0" xfId="0">
      <alignment horizontal="left" vertical="top" wrapText="1"/>
    </xf>
    <xf numFmtId="1" fontId="3" fillId="7" borderId="1" applyAlignment="1" pivotButton="0" quotePrefix="0" xfId="0">
      <alignment horizontal="right" vertical="center"/>
    </xf>
    <xf numFmtId="1" fontId="3" fillId="8" borderId="1" applyAlignment="1" pivotButton="0" quotePrefix="0" xfId="0">
      <alignment horizontal="right" vertical="center"/>
    </xf>
    <xf numFmtId="0" fontId="3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top" wrapText="1"/>
    </xf>
    <xf numFmtId="0" fontId="4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8" borderId="0" applyAlignment="1" pivotButton="0" quotePrefix="0" xfId="0">
      <alignment horizontal="center" vertical="center"/>
    </xf>
    <xf numFmtId="0" fontId="3" fillId="7" borderId="0" applyAlignment="1" pivotButton="0" quotePrefix="0" xfId="0">
      <alignment horizontal="center" vertical="center"/>
    </xf>
    <xf numFmtId="0" fontId="3" fillId="6" borderId="0" applyAlignment="1" pivotButton="0" quotePrefix="0" xfId="0">
      <alignment horizontal="center" vertical="center"/>
    </xf>
    <xf numFmtId="164" fontId="4" fillId="9" borderId="1" applyAlignment="1" applyProtection="1" pivotButton="0" quotePrefix="0" xfId="0">
      <alignment horizontal="center" vertical="center"/>
      <protection locked="0" hidden="0"/>
    </xf>
    <xf numFmtId="0" fontId="4" fillId="9" borderId="1" applyAlignment="1" applyProtection="1" pivotButton="0" quotePrefix="0" xfId="0">
      <alignment horizontal="left" vertical="center"/>
      <protection locked="0" hidden="0"/>
    </xf>
    <xf numFmtId="4" fontId="4" fillId="9" borderId="1" applyAlignment="1" applyProtection="1" pivotButton="0" quotePrefix="0" xfId="0">
      <alignment horizontal="right" vertical="center"/>
      <protection locked="0" hidden="0"/>
    </xf>
    <xf numFmtId="0" fontId="4" fillId="4" borderId="1" applyAlignment="1" pivotButton="0" quotePrefix="0" xfId="0">
      <alignment horizontal="center" vertical="center"/>
    </xf>
    <xf numFmtId="0" fontId="4" fillId="9" borderId="1" applyAlignment="1" applyProtection="1" pivotButton="0" quotePrefix="0" xfId="0">
      <alignment horizontal="left" vertical="top" wrapText="1"/>
      <protection locked="0" hidden="0"/>
    </xf>
    <xf numFmtId="164" fontId="2" fillId="9" borderId="1" applyAlignment="1" applyProtection="1" pivotButton="0" quotePrefix="0" xfId="0">
      <alignment horizontal="right" vertical="center"/>
      <protection locked="0" hidden="0"/>
    </xf>
    <xf numFmtId="10" fontId="2" fillId="9" borderId="1" applyAlignment="1" applyProtection="1" pivotButton="0" quotePrefix="0" xfId="0">
      <alignment horizontal="right" vertical="center"/>
      <protection locked="0" hidden="0"/>
    </xf>
    <xf numFmtId="4" fontId="2" fillId="9" borderId="1" applyAlignment="1" applyProtection="1" pivotButton="0" quotePrefix="0" xfId="0">
      <alignment horizontal="right" vertical="center"/>
      <protection locked="0" hidden="0"/>
    </xf>
    <xf numFmtId="0" fontId="5" fillId="0" borderId="0" applyAlignment="1" pivotButton="0" quotePrefix="0" xfId="0">
      <alignment horizontal="left" vertical="center"/>
    </xf>
    <xf numFmtId="0" fontId="3" fillId="7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397A62"/>
        </patternFill>
      </fill>
    </dxf>
    <dxf>
      <font>
        <name val="Aptos"/>
        <b val="1"/>
        <color rgb="00FFFFFF"/>
        <sz val="10"/>
      </font>
      <fill>
        <patternFill patternType="solid">
          <fgColor rgb="00B8441C"/>
        </patternFill>
      </fill>
    </dxf>
    <dxf>
      <font>
        <name val="Aptos"/>
        <b val="1"/>
        <color rgb="00FFFFFF"/>
        <sz val="10"/>
      </font>
      <fill>
        <patternFill patternType="solid">
          <fgColor rgb="00C000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12A32"/>
    <outlinePr summaryBelow="1" summaryRight="1"/>
    <pageSetUpPr fitToPage="1"/>
  </sheetPr>
  <dimension ref="A1:E19"/>
  <sheetViews>
    <sheetView showGridLines="0" zoomScale="9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3" customWidth="1" min="3" max="3"/>
    <col width="25" customWidth="1" min="4" max="4"/>
    <col width="33" customWidth="1" min="5" max="5"/>
  </cols>
  <sheetData>
    <row r="1" ht="30" customHeight="1">
      <c r="A1" s="1" t="inlineStr">
        <is>
          <t>Ausbeute Produktion – Zusammenfassung</t>
        </is>
      </c>
      <c r="B1" s="2" t="n"/>
      <c r="C1" s="2" t="n"/>
      <c r="D1" s="2" t="n"/>
      <c r="E1" s="3" t="n"/>
    </row>
    <row r="2">
      <c r="A2" s="4" t="inlineStr">
        <is>
          <t>Materialeingang (kg)</t>
        </is>
      </c>
      <c r="B2" s="5">
        <f>SUMIFS(Erfassung!$D$5:$D$134,Erfassung!$A$5:$A$134,"&gt;="&amp;'Hinweise und Parameter'!$B$2,Erfassung!$A$5:$A$134,"&lt;="&amp;'Hinweise und Parameter'!$B$3)</f>
        <v/>
      </c>
      <c r="D2" s="4" t="inlineStr">
        <is>
          <t>Auswertung von</t>
        </is>
      </c>
      <c r="E2" s="6">
        <f>'Hinweise und Parameter'!$B$2</f>
        <v/>
      </c>
    </row>
    <row r="3">
      <c r="A3" s="7" t="inlineStr">
        <is>
          <t>Konformes Produkt (kg)</t>
        </is>
      </c>
      <c r="B3" s="5">
        <f>SUMIFS(Erfassung!$G$5:$G$134,Erfassung!$A$5:$A$134,"&gt;="&amp;'Hinweise und Parameter'!$B$2,Erfassung!$A$5:$A$134,"&lt;="&amp;'Hinweise und Parameter'!$B$3)</f>
        <v/>
      </c>
      <c r="D3" s="7" t="inlineStr">
        <is>
          <t>Auswertung bis</t>
        </is>
      </c>
      <c r="E3" s="6">
        <f>'Hinweise und Parameter'!$B$3</f>
        <v/>
      </c>
    </row>
    <row r="4">
      <c r="A4" s="4" t="inlineStr">
        <is>
          <t>Gesamtausbeute</t>
        </is>
      </c>
      <c r="B4" s="8">
        <f>IFERROR(B3/B2,"")</f>
        <v/>
      </c>
      <c r="D4" s="4" t="inlineStr">
        <is>
          <t>Mindest-Ausbeute</t>
        </is>
      </c>
      <c r="E4" s="9">
        <f>'Hinweise und Parameter'!$B$4</f>
        <v/>
      </c>
    </row>
    <row r="5">
      <c r="A5" s="7" t="inlineStr">
        <is>
          <t>Gesamtverlust (kg)</t>
        </is>
      </c>
      <c r="B5" s="5">
        <f>IFERROR(B2-B3,"")</f>
        <v/>
      </c>
      <c r="D5" s="7" t="inlineStr">
        <is>
          <t>Bilanz-Toleranz (kg)</t>
        </is>
      </c>
      <c r="E5" s="10">
        <f>'Hinweise und Parameter'!$B$5</f>
        <v/>
      </c>
    </row>
    <row r="6">
      <c r="A6" s="4" t="inlineStr">
        <is>
          <t>Anzahl Aufträge</t>
        </is>
      </c>
      <c r="B6" s="11">
        <f>COUNTIFS(Erfassung!$A$5:$A$134,"&gt;="&amp;'Hinweise und Parameter'!$B$2,Erfassung!$A$5:$A$134,"&lt;="&amp;'Hinweise und Parameter'!$B$3,Erfassung!$B$5:$B$134,"&lt;&gt;")</f>
        <v/>
      </c>
    </row>
    <row r="7" ht="34" customHeight="1">
      <c r="A7" s="7" t="inlineStr">
        <is>
          <t>Im Ziel</t>
        </is>
      </c>
      <c r="B7" s="12">
        <f>COUNTIFS(Erfassung!$A$5:$A$134,"&gt;="&amp;'Hinweise und Parameter'!$B$2,Erfassung!$A$5:$A$134,"&lt;="&amp;'Hinweise und Parameter'!$B$3,Erfassung!$K$5:$K$134,"Im Ziel")</f>
        <v/>
      </c>
      <c r="D7" s="13" t="inlineStr">
        <is>
          <t>Entscheidungshinweis</t>
        </is>
      </c>
      <c r="E7" s="14" t="inlineStr">
        <is>
          <t>„Mengen prüfen“ hat Vorrang vor der Ausbeutebewertung.</t>
        </is>
      </c>
    </row>
    <row r="8">
      <c r="A8" s="4" t="inlineStr">
        <is>
          <t>Unter Ziel</t>
        </is>
      </c>
      <c r="B8" s="15">
        <f>COUNTIFS(Erfassung!$A$5:$A$134,"&gt;="&amp;'Hinweise und Parameter'!$B$2,Erfassung!$A$5:$A$134,"&lt;="&amp;'Hinweise und Parameter'!$B$3,Erfassung!$K$5:$K$134,"Unter Ziel")</f>
        <v/>
      </c>
    </row>
    <row r="9">
      <c r="A9" s="7" t="inlineStr">
        <is>
          <t>Mengen prüfen</t>
        </is>
      </c>
      <c r="B9" s="16">
        <f>COUNTIFS(Erfassung!$A$5:$A$134,"&gt;="&amp;'Hinweise und Parameter'!$B$2,Erfassung!$A$5:$A$134,"&lt;="&amp;'Hinweise und Parameter'!$B$3,Erfassung!$K$5:$K$134,"Mengen prüfen")</f>
        <v/>
      </c>
    </row>
    <row r="10"/>
    <row r="11">
      <c r="A11" s="13" t="inlineStr">
        <is>
          <t>Plausibilitätskontrollen</t>
        </is>
      </c>
      <c r="B11" s="13" t="n"/>
      <c r="C11" s="13" t="n"/>
    </row>
    <row r="12">
      <c r="A12" s="17" t="inlineStr">
        <is>
          <t>Kontrollfall</t>
        </is>
      </c>
      <c r="B12" s="17" t="inlineStr">
        <is>
          <t>Ergebnis</t>
        </is>
      </c>
      <c r="C12" s="17" t="inlineStr">
        <is>
          <t>Prüfgegenstand</t>
        </is>
      </c>
    </row>
    <row r="13" ht="31" customHeight="1">
      <c r="A13" s="18" t="inlineStr">
        <is>
          <t>Leere vorbereitete Zeile</t>
        </is>
      </c>
      <c r="B13" s="19">
        <f>IF(AND(Erfassung!H134="",Erfassung!I134="",Erfassung!J134="",Erfassung!K134=""),"OK","Prüfen")</f>
        <v/>
      </c>
      <c r="C13" s="20" t="inlineStr">
        <is>
          <t>Berechnungsfelder der letzten vorbereiteten Zeile bleiben leer.</t>
        </is>
      </c>
    </row>
    <row r="14" ht="31" customHeight="1">
      <c r="A14" s="21" t="inlineStr">
        <is>
          <t>Division durch null</t>
        </is>
      </c>
      <c r="B14" s="22">
        <f>IF(IFERROR(Erfassung!G5/0,"")="","OK","Prüfen")</f>
        <v/>
      </c>
      <c r="C14" s="23" t="inlineStr">
        <is>
          <t>Fehlerhafte Divisionen werden leer statt als Fehler ausgegeben.</t>
        </is>
      </c>
    </row>
    <row r="15" ht="31" customHeight="1">
      <c r="A15" s="18" t="inlineStr">
        <is>
          <t>Unter-Ziel-Status</t>
        </is>
      </c>
      <c r="B15" s="19">
        <f>IF(Erfassung!K6="Unter Ziel","OK","Prüfen")</f>
        <v/>
      </c>
      <c r="C15" s="20" t="inlineStr">
        <is>
          <t>DEMO-002 unterschreitet die vorgegebene Mindest-Ausbeute.</t>
        </is>
      </c>
    </row>
    <row r="16" ht="31" customHeight="1">
      <c r="A16" s="21" t="inlineStr">
        <is>
          <t>Bilanzabweichung</t>
        </is>
      </c>
      <c r="B16" s="22">
        <f>IF(Erfassung!K11="Mengen prüfen","OK","Prüfen")</f>
        <v/>
      </c>
      <c r="C16" s="23" t="inlineStr">
        <is>
          <t>DEMO-007 überschreitet die eingestellte Bilanz-Toleranz.</t>
        </is>
      </c>
    </row>
    <row r="17" ht="31" customHeight="1">
      <c r="A17" s="18" t="inlineStr">
        <is>
          <t>Datumsfilter</t>
        </is>
      </c>
      <c r="B17" s="19">
        <f>IF($B$6=COUNTIFS(Erfassung!$A$5:$A$134,"&gt;="&amp;'Hinweise und Parameter'!$B$2,Erfassung!$A$5:$A$134,"&lt;="&amp;'Hinweise und Parameter'!$B$3,Erfassung!$B$5:$B$134,"&lt;&gt;"),"OK","Prüfen")</f>
        <v/>
      </c>
      <c r="C17" s="20" t="inlineStr">
        <is>
          <t>Auftragszählung entspricht dem gewählten Zeitraum.</t>
        </is>
      </c>
    </row>
    <row r="18" ht="31" customHeight="1">
      <c r="A18" s="21" t="inlineStr">
        <is>
          <t>Summe Materialeingang</t>
        </is>
      </c>
      <c r="B18" s="22">
        <f>IF(ABS($B$2-SUMIFS(Erfassung!$D$5:$D$134,Erfassung!$A$5:$A$134,"&gt;="&amp;'Hinweise und Parameter'!$B$2,Erfassung!$A$5:$A$134,"&lt;="&amp;'Hinweise und Parameter'!$B$3))&lt;=0.005,"OK","Prüfen")</f>
        <v/>
      </c>
      <c r="C18" s="23" t="inlineStr">
        <is>
          <t>Zusammenfassung stimmt mit den Erfassungszeilen überein.</t>
        </is>
      </c>
    </row>
    <row r="19" ht="31" customHeight="1">
      <c r="A19" s="18" t="inlineStr">
        <is>
          <t>Summe konformes Produkt</t>
        </is>
      </c>
      <c r="B19" s="19">
        <f>IF(ABS($B$3-SUMIFS(Erfassung!$G$5:$G$134,Erfassung!$A$5:$A$134,"&gt;="&amp;'Hinweise und Parameter'!$B$2,Erfassung!$A$5:$A$134,"&lt;="&amp;'Hinweise und Parameter'!$B$3))&lt;=0.005,"OK","Prüfen")</f>
        <v/>
      </c>
      <c r="C19" s="20" t="inlineStr">
        <is>
          <t>Zusammenfassung stimmt mit den Erfassungszeilen überein.</t>
        </is>
      </c>
    </row>
  </sheetData>
  <mergeCells count="1">
    <mergeCell ref="A1:E1"/>
  </mergeCells>
  <conditionalFormatting sqref="B4">
    <cfRule type="expression" priority="1" dxfId="0">
      <formula>AND(ISNUMBER($B4),$B4&gt;='Hinweise und Parameter'!$B$4)</formula>
    </cfRule>
    <cfRule type="expression" priority="2" dxfId="1">
      <formula>AND(ISNUMBER($B4),$B4&lt;'Hinweise und Parameter'!$B$4)</formula>
    </cfRule>
  </conditionalFormatting>
  <conditionalFormatting sqref="B13:B19">
    <cfRule type="expression" priority="3" dxfId="0">
      <formula>$B13="OK"</formula>
    </cfRule>
    <cfRule type="expression" priority="4" dxfId="2">
      <formula>$B13="Prüfen"</formula>
    </cfRule>
  </conditionalFormatting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B8441C"/>
    <outlinePr summaryBelow="1" summaryRight="1"/>
    <pageSetUpPr fitToPage="1"/>
  </sheetPr>
  <dimension ref="A1:L134"/>
  <sheetViews>
    <sheetView showGridLines="0" zoomScale="8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20" customWidth="1" min="2" max="2"/>
    <col width="15" customWidth="1" min="3" max="3"/>
    <col width="20" customWidth="1" min="4" max="4"/>
    <col width="21" customWidth="1" min="5" max="5"/>
    <col width="24" customWidth="1" min="6" max="6"/>
    <col width="22" customWidth="1" min="7" max="7"/>
    <col width="25" customWidth="1" min="8" max="8"/>
    <col width="21" customWidth="1" min="9" max="9"/>
    <col width="13" customWidth="1" min="10" max="10"/>
    <col width="18" customWidth="1" min="11" max="11"/>
    <col width="34" customWidth="1" min="12" max="12"/>
  </cols>
  <sheetData>
    <row r="1" ht="30" customHeight="1">
      <c r="A1" s="1" t="inlineStr">
        <is>
          <t>Ausbeute Produktion – Erfassung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3" t="n"/>
    </row>
    <row r="2" ht="28" customHeight="1">
      <c r="A2" s="24" t="inlineStr">
        <is>
          <t>Gelbe Zellen sind Eingaben. Graue Zellen enthalten Formeln. Mengen werden in Kilogramm erfasst.</t>
        </is>
      </c>
    </row>
    <row r="3">
      <c r="A3" s="25" t="inlineStr">
        <is>
          <t>Statusreihenfolge:</t>
        </is>
      </c>
      <c r="B3" s="26" t="inlineStr">
        <is>
          <t>Mengen prüfen</t>
        </is>
      </c>
      <c r="C3" s="27" t="inlineStr">
        <is>
          <t>Unter Ziel</t>
        </is>
      </c>
      <c r="D3" s="28" t="inlineStr">
        <is>
          <t>Im Ziel</t>
        </is>
      </c>
    </row>
    <row r="4" ht="42" customHeight="1">
      <c r="A4" s="17" t="inlineStr">
        <is>
          <t>Datum</t>
        </is>
      </c>
      <c r="B4" s="17" t="inlineStr">
        <is>
          <t>Fertigungsauftrag</t>
        </is>
      </c>
      <c r="C4" s="17" t="inlineStr">
        <is>
          <t>Artikel</t>
        </is>
      </c>
      <c r="D4" s="17" t="inlineStr">
        <is>
          <t>Materialeingang (kg)</t>
        </is>
      </c>
      <c r="E4" s="17" t="inlineStr">
        <is>
          <t>Zwischenverluste (kg)</t>
        </is>
      </c>
      <c r="F4" s="17" t="inlineStr">
        <is>
          <t>Ausschuss Endprüfung (kg)</t>
        </is>
      </c>
      <c r="G4" s="17" t="inlineStr">
        <is>
          <t>Konformes Produkt (kg)</t>
        </is>
      </c>
      <c r="H4" s="17" t="inlineStr">
        <is>
          <t>Erfasste Gesamtmenge (kg)</t>
        </is>
      </c>
      <c r="I4" s="17" t="inlineStr">
        <is>
          <t>Bilanzabweichung (kg)</t>
        </is>
      </c>
      <c r="J4" s="17" t="inlineStr">
        <is>
          <t>Ausbeute</t>
        </is>
      </c>
      <c r="K4" s="17" t="inlineStr">
        <is>
          <t>Status</t>
        </is>
      </c>
      <c r="L4" s="17" t="inlineStr">
        <is>
          <t>Bemerkung</t>
        </is>
      </c>
    </row>
    <row r="5" ht="21" customHeight="1">
      <c r="A5" s="29" t="n">
        <v>46266</v>
      </c>
      <c r="B5" s="30" t="inlineStr">
        <is>
          <t>DEMO-001</t>
        </is>
      </c>
      <c r="C5" s="30" t="inlineStr">
        <is>
          <t>DEMO-A</t>
        </is>
      </c>
      <c r="D5" s="31" t="n">
        <v>100</v>
      </c>
      <c r="E5" s="31" t="n">
        <v>4</v>
      </c>
      <c r="F5" s="31" t="n">
        <v>3</v>
      </c>
      <c r="G5" s="31" t="n">
        <v>93</v>
      </c>
      <c r="H5" s="10">
        <f>IF(COUNTA(D5:G5)=0,"",SUM(E5:G5))</f>
        <v/>
      </c>
      <c r="I5" s="10">
        <f>IF(OR(D5="",H5=""),"",D5-H5)</f>
        <v/>
      </c>
      <c r="J5" s="9">
        <f>IF(OR(D5="",G5=""),"",IFERROR(G5/D5,""))</f>
        <v/>
      </c>
      <c r="K5" s="32">
        <f>IF(J5="","",IF(ABS(I5)&gt;'Hinweise und Parameter'!$B$5,"Mengen prüfen",IF(J5&lt;'Hinweise und Parameter'!$B$4,"Unter Ziel","Im Ziel")))</f>
        <v/>
      </c>
      <c r="L5" s="33" t="inlineStr">
        <is>
          <t>Fiktiver Beispielauftrag</t>
        </is>
      </c>
    </row>
    <row r="6" ht="21" customHeight="1">
      <c r="A6" s="29" t="n">
        <v>46266</v>
      </c>
      <c r="B6" s="30" t="inlineStr">
        <is>
          <t>DEMO-002</t>
        </is>
      </c>
      <c r="C6" s="30" t="inlineStr">
        <is>
          <t>DEMO-B</t>
        </is>
      </c>
      <c r="D6" s="31" t="n">
        <v>120</v>
      </c>
      <c r="E6" s="31" t="n">
        <v>6</v>
      </c>
      <c r="F6" s="31" t="n">
        <v>5</v>
      </c>
      <c r="G6" s="31" t="n">
        <v>109</v>
      </c>
      <c r="H6" s="10">
        <f>IF(COUNTA(D6:G6)=0,"",SUM(E6:G6))</f>
        <v/>
      </c>
      <c r="I6" s="10">
        <f>IF(OR(D6="",H6=""),"",D6-H6)</f>
        <v/>
      </c>
      <c r="J6" s="9">
        <f>IF(OR(D6="",G6=""),"",IFERROR(G6/D6,""))</f>
        <v/>
      </c>
      <c r="K6" s="32">
        <f>IF(J6="","",IF(ABS(I6)&gt;'Hinweise und Parameter'!$B$5,"Mengen prüfen",IF(J6&lt;'Hinweise und Parameter'!$B$4,"Unter Ziel","Im Ziel")))</f>
        <v/>
      </c>
      <c r="L6" s="33" t="inlineStr">
        <is>
          <t>Ausbeute unter Vorgabe</t>
        </is>
      </c>
    </row>
    <row r="7" ht="21" customHeight="1">
      <c r="A7" s="29" t="n">
        <v>46267</v>
      </c>
      <c r="B7" s="30" t="inlineStr">
        <is>
          <t>DEMO-003</t>
        </is>
      </c>
      <c r="C7" s="30" t="inlineStr">
        <is>
          <t>DEMO-C</t>
        </is>
      </c>
      <c r="D7" s="31" t="n">
        <v>85</v>
      </c>
      <c r="E7" s="31" t="n">
        <v>2</v>
      </c>
      <c r="F7" s="31" t="n">
        <v>1</v>
      </c>
      <c r="G7" s="31" t="n">
        <v>82</v>
      </c>
      <c r="H7" s="10">
        <f>IF(COUNTA(D7:G7)=0,"",SUM(E7:G7))</f>
        <v/>
      </c>
      <c r="I7" s="10">
        <f>IF(OR(D7="",H7=""),"",D7-H7)</f>
        <v/>
      </c>
      <c r="J7" s="9">
        <f>IF(OR(D7="",G7=""),"",IFERROR(G7/D7,""))</f>
        <v/>
      </c>
      <c r="K7" s="32">
        <f>IF(J7="","",IF(ABS(I7)&gt;'Hinweise und Parameter'!$B$5,"Mengen prüfen",IF(J7&lt;'Hinweise und Parameter'!$B$4,"Unter Ziel","Im Ziel")))</f>
        <v/>
      </c>
      <c r="L7" s="33" t="inlineStr">
        <is>
          <t>Fiktiver Beispielauftrag</t>
        </is>
      </c>
    </row>
    <row r="8" ht="21" customHeight="1">
      <c r="A8" s="29" t="n">
        <v>46268</v>
      </c>
      <c r="B8" s="30" t="inlineStr">
        <is>
          <t>DEMO-004</t>
        </is>
      </c>
      <c r="C8" s="30" t="inlineStr">
        <is>
          <t>DEMO-A</t>
        </is>
      </c>
      <c r="D8" s="31" t="n">
        <v>200</v>
      </c>
      <c r="E8" s="31" t="n">
        <v>10</v>
      </c>
      <c r="F8" s="31" t="n">
        <v>8</v>
      </c>
      <c r="G8" s="31" t="n">
        <v>182</v>
      </c>
      <c r="H8" s="10">
        <f>IF(COUNTA(D8:G8)=0,"",SUM(E8:G8))</f>
        <v/>
      </c>
      <c r="I8" s="10">
        <f>IF(OR(D8="",H8=""),"",D8-H8)</f>
        <v/>
      </c>
      <c r="J8" s="9">
        <f>IF(OR(D8="",G8=""),"",IFERROR(G8/D8,""))</f>
        <v/>
      </c>
      <c r="K8" s="32">
        <f>IF(J8="","",IF(ABS(I8)&gt;'Hinweise und Parameter'!$B$5,"Mengen prüfen",IF(J8&lt;'Hinweise und Parameter'!$B$4,"Unter Ziel","Im Ziel")))</f>
        <v/>
      </c>
      <c r="L8" s="33" t="inlineStr">
        <is>
          <t>Ausbeute unter Vorgabe</t>
        </is>
      </c>
    </row>
    <row r="9" ht="21" customHeight="1">
      <c r="A9" s="29" t="n">
        <v>46269</v>
      </c>
      <c r="B9" s="30" t="inlineStr">
        <is>
          <t>DEMO-005</t>
        </is>
      </c>
      <c r="C9" s="30" t="inlineStr">
        <is>
          <t>DEMO-B</t>
        </is>
      </c>
      <c r="D9" s="31" t="n">
        <v>150</v>
      </c>
      <c r="E9" s="31" t="n">
        <v>3</v>
      </c>
      <c r="F9" s="31" t="n">
        <v>2</v>
      </c>
      <c r="G9" s="31" t="n">
        <v>145</v>
      </c>
      <c r="H9" s="10">
        <f>IF(COUNTA(D9:G9)=0,"",SUM(E9:G9))</f>
        <v/>
      </c>
      <c r="I9" s="10">
        <f>IF(OR(D9="",H9=""),"",D9-H9)</f>
        <v/>
      </c>
      <c r="J9" s="9">
        <f>IF(OR(D9="",G9=""),"",IFERROR(G9/D9,""))</f>
        <v/>
      </c>
      <c r="K9" s="32">
        <f>IF(J9="","",IF(ABS(I9)&gt;'Hinweise und Parameter'!$B$5,"Mengen prüfen",IF(J9&lt;'Hinweise und Parameter'!$B$4,"Unter Ziel","Im Ziel")))</f>
        <v/>
      </c>
      <c r="L9" s="33" t="inlineStr">
        <is>
          <t>Fiktiver Beispielauftrag</t>
        </is>
      </c>
    </row>
    <row r="10" ht="21" customHeight="1">
      <c r="A10" s="29" t="n">
        <v>46270</v>
      </c>
      <c r="B10" s="30" t="inlineStr">
        <is>
          <t>DEMO-006</t>
        </is>
      </c>
      <c r="C10" s="30" t="inlineStr">
        <is>
          <t>DEMO-C</t>
        </is>
      </c>
      <c r="D10" s="31" t="n">
        <v>90</v>
      </c>
      <c r="E10" s="31" t="n">
        <v>4</v>
      </c>
      <c r="F10" s="31" t="n">
        <v>0.5</v>
      </c>
      <c r="G10" s="31" t="n">
        <v>85.5</v>
      </c>
      <c r="H10" s="10">
        <f>IF(COUNTA(D10:G10)=0,"",SUM(E10:G10))</f>
        <v/>
      </c>
      <c r="I10" s="10">
        <f>IF(OR(D10="",H10=""),"",D10-H10)</f>
        <v/>
      </c>
      <c r="J10" s="9">
        <f>IF(OR(D10="",G10=""),"",IFERROR(G10/D10,""))</f>
        <v/>
      </c>
      <c r="K10" s="32">
        <f>IF(J10="","",IF(ABS(I10)&gt;'Hinweise und Parameter'!$B$5,"Mengen prüfen",IF(J10&lt;'Hinweise und Parameter'!$B$4,"Unter Ziel","Im Ziel")))</f>
        <v/>
      </c>
      <c r="L10" s="33" t="inlineStr">
        <is>
          <t>Fiktiver Beispielauftrag</t>
        </is>
      </c>
    </row>
    <row r="11" ht="21" customHeight="1">
      <c r="A11" s="29" t="n">
        <v>46271</v>
      </c>
      <c r="B11" s="30" t="inlineStr">
        <is>
          <t>DEMO-007</t>
        </is>
      </c>
      <c r="C11" s="30" t="inlineStr">
        <is>
          <t>DEMO-A</t>
        </is>
      </c>
      <c r="D11" s="31" t="n">
        <v>110</v>
      </c>
      <c r="E11" s="31" t="n">
        <v>2</v>
      </c>
      <c r="F11" s="31" t="n">
        <v>4</v>
      </c>
      <c r="G11" s="31" t="n">
        <v>103.9</v>
      </c>
      <c r="H11" s="10">
        <f>IF(COUNTA(D11:G11)=0,"",SUM(E11:G11))</f>
        <v/>
      </c>
      <c r="I11" s="10">
        <f>IF(OR(D11="",H11=""),"",D11-H11)</f>
        <v/>
      </c>
      <c r="J11" s="9">
        <f>IF(OR(D11="",G11=""),"",IFERROR(G11/D11,""))</f>
        <v/>
      </c>
      <c r="K11" s="32">
        <f>IF(J11="","",IF(ABS(I11)&gt;'Hinweise und Parameter'!$B$5,"Mengen prüfen",IF(J11&lt;'Hinweise und Parameter'!$B$4,"Unter Ziel","Im Ziel")))</f>
        <v/>
      </c>
      <c r="L11" s="33" t="inlineStr">
        <is>
          <t>Bewusste Bilanzabweichung</t>
        </is>
      </c>
    </row>
    <row r="12" ht="21" customHeight="1">
      <c r="A12" s="29" t="n">
        <v>46272</v>
      </c>
      <c r="B12" s="30" t="inlineStr">
        <is>
          <t>DEMO-008</t>
        </is>
      </c>
      <c r="C12" s="30" t="inlineStr">
        <is>
          <t>DEMO-B</t>
        </is>
      </c>
      <c r="D12" s="31" t="n">
        <v>75</v>
      </c>
      <c r="E12" s="31" t="n">
        <v>1</v>
      </c>
      <c r="F12" s="31" t="n">
        <v>1</v>
      </c>
      <c r="G12" s="31" t="n">
        <v>73</v>
      </c>
      <c r="H12" s="10">
        <f>IF(COUNTA(D12:G12)=0,"",SUM(E12:G12))</f>
        <v/>
      </c>
      <c r="I12" s="10">
        <f>IF(OR(D12="",H12=""),"",D12-H12)</f>
        <v/>
      </c>
      <c r="J12" s="9">
        <f>IF(OR(D12="",G12=""),"",IFERROR(G12/D12,""))</f>
        <v/>
      </c>
      <c r="K12" s="32">
        <f>IF(J12="","",IF(ABS(I12)&gt;'Hinweise und Parameter'!$B$5,"Mengen prüfen",IF(J12&lt;'Hinweise und Parameter'!$B$4,"Unter Ziel","Im Ziel")))</f>
        <v/>
      </c>
      <c r="L12" s="33" t="inlineStr">
        <is>
          <t>Fiktiver Beispielauftrag</t>
        </is>
      </c>
    </row>
    <row r="13" ht="21" customHeight="1">
      <c r="A13" s="29" t="n">
        <v>46273</v>
      </c>
      <c r="B13" s="30" t="inlineStr">
        <is>
          <t>DEMO-009</t>
        </is>
      </c>
      <c r="C13" s="30" t="inlineStr">
        <is>
          <t>DEMO-C</t>
        </is>
      </c>
      <c r="D13" s="31" t="n">
        <v>130</v>
      </c>
      <c r="E13" s="31" t="n">
        <v>7</v>
      </c>
      <c r="F13" s="31" t="n">
        <v>3</v>
      </c>
      <c r="G13" s="31" t="n">
        <v>120</v>
      </c>
      <c r="H13" s="10">
        <f>IF(COUNTA(D13:G13)=0,"",SUM(E13:G13))</f>
        <v/>
      </c>
      <c r="I13" s="10">
        <f>IF(OR(D13="",H13=""),"",D13-H13)</f>
        <v/>
      </c>
      <c r="J13" s="9">
        <f>IF(OR(D13="",G13=""),"",IFERROR(G13/D13,""))</f>
        <v/>
      </c>
      <c r="K13" s="32">
        <f>IF(J13="","",IF(ABS(I13)&gt;'Hinweise und Parameter'!$B$5,"Mengen prüfen",IF(J13&lt;'Hinweise und Parameter'!$B$4,"Unter Ziel","Im Ziel")))</f>
        <v/>
      </c>
      <c r="L13" s="33" t="inlineStr">
        <is>
          <t>Fiktiver Beispielauftrag</t>
        </is>
      </c>
    </row>
    <row r="14" ht="21" customHeight="1">
      <c r="A14" s="29" t="n">
        <v>46274</v>
      </c>
      <c r="B14" s="30" t="inlineStr">
        <is>
          <t>DEMO-010</t>
        </is>
      </c>
      <c r="C14" s="30" t="inlineStr">
        <is>
          <t>DEMO-A</t>
        </is>
      </c>
      <c r="D14" s="31" t="n">
        <v>160</v>
      </c>
      <c r="E14" s="31" t="n">
        <v>5</v>
      </c>
      <c r="F14" s="31" t="n">
        <v>4</v>
      </c>
      <c r="G14" s="31" t="n">
        <v>151</v>
      </c>
      <c r="H14" s="10">
        <f>IF(COUNTA(D14:G14)=0,"",SUM(E14:G14))</f>
        <v/>
      </c>
      <c r="I14" s="10">
        <f>IF(OR(D14="",H14=""),"",D14-H14)</f>
        <v/>
      </c>
      <c r="J14" s="9">
        <f>IF(OR(D14="",G14=""),"",IFERROR(G14/D14,""))</f>
        <v/>
      </c>
      <c r="K14" s="32">
        <f>IF(J14="","",IF(ABS(I14)&gt;'Hinweise und Parameter'!$B$5,"Mengen prüfen",IF(J14&lt;'Hinweise und Parameter'!$B$4,"Unter Ziel","Im Ziel")))</f>
        <v/>
      </c>
      <c r="L14" s="33" t="inlineStr">
        <is>
          <t>Fiktiver Beispielauftrag</t>
        </is>
      </c>
    </row>
    <row r="15" ht="21" customHeight="1">
      <c r="A15" s="29" t="n"/>
      <c r="B15" s="30" t="n"/>
      <c r="C15" s="30" t="n"/>
      <c r="D15" s="31" t="n"/>
      <c r="E15" s="31" t="n"/>
      <c r="F15" s="31" t="n"/>
      <c r="G15" s="31" t="n"/>
      <c r="H15" s="10">
        <f>IF(COUNTA(D15:G15)=0,"",SUM(E15:G15))</f>
        <v/>
      </c>
      <c r="I15" s="10">
        <f>IF(OR(D15="",H15=""),"",D15-H15)</f>
        <v/>
      </c>
      <c r="J15" s="9">
        <f>IF(OR(D15="",G15=""),"",IFERROR(G15/D15,""))</f>
        <v/>
      </c>
      <c r="K15" s="32">
        <f>IF(J15="","",IF(ABS(I15)&gt;'Hinweise und Parameter'!$B$5,"Mengen prüfen",IF(J15&lt;'Hinweise und Parameter'!$B$4,"Unter Ziel","Im Ziel")))</f>
        <v/>
      </c>
      <c r="L15" s="33" t="n"/>
    </row>
    <row r="16" ht="21" customHeight="1">
      <c r="A16" s="29" t="n"/>
      <c r="B16" s="30" t="n"/>
      <c r="C16" s="30" t="n"/>
      <c r="D16" s="31" t="n"/>
      <c r="E16" s="31" t="n"/>
      <c r="F16" s="31" t="n"/>
      <c r="G16" s="31" t="n"/>
      <c r="H16" s="10">
        <f>IF(COUNTA(D16:G16)=0,"",SUM(E16:G16))</f>
        <v/>
      </c>
      <c r="I16" s="10">
        <f>IF(OR(D16="",H16=""),"",D16-H16)</f>
        <v/>
      </c>
      <c r="J16" s="9">
        <f>IF(OR(D16="",G16=""),"",IFERROR(G16/D16,""))</f>
        <v/>
      </c>
      <c r="K16" s="32">
        <f>IF(J16="","",IF(ABS(I16)&gt;'Hinweise und Parameter'!$B$5,"Mengen prüfen",IF(J16&lt;'Hinweise und Parameter'!$B$4,"Unter Ziel","Im Ziel")))</f>
        <v/>
      </c>
      <c r="L16" s="33" t="n"/>
    </row>
    <row r="17" ht="21" customHeight="1">
      <c r="A17" s="29" t="n"/>
      <c r="B17" s="30" t="n"/>
      <c r="C17" s="30" t="n"/>
      <c r="D17" s="31" t="n"/>
      <c r="E17" s="31" t="n"/>
      <c r="F17" s="31" t="n"/>
      <c r="G17" s="31" t="n"/>
      <c r="H17" s="10">
        <f>IF(COUNTA(D17:G17)=0,"",SUM(E17:G17))</f>
        <v/>
      </c>
      <c r="I17" s="10">
        <f>IF(OR(D17="",H17=""),"",D17-H17)</f>
        <v/>
      </c>
      <c r="J17" s="9">
        <f>IF(OR(D17="",G17=""),"",IFERROR(G17/D17,""))</f>
        <v/>
      </c>
      <c r="K17" s="32">
        <f>IF(J17="","",IF(ABS(I17)&gt;'Hinweise und Parameter'!$B$5,"Mengen prüfen",IF(J17&lt;'Hinweise und Parameter'!$B$4,"Unter Ziel","Im Ziel")))</f>
        <v/>
      </c>
      <c r="L17" s="33" t="n"/>
    </row>
    <row r="18" ht="21" customHeight="1">
      <c r="A18" s="29" t="n"/>
      <c r="B18" s="30" t="n"/>
      <c r="C18" s="30" t="n"/>
      <c r="D18" s="31" t="n"/>
      <c r="E18" s="31" t="n"/>
      <c r="F18" s="31" t="n"/>
      <c r="G18" s="31" t="n"/>
      <c r="H18" s="10">
        <f>IF(COUNTA(D18:G18)=0,"",SUM(E18:G18))</f>
        <v/>
      </c>
      <c r="I18" s="10">
        <f>IF(OR(D18="",H18=""),"",D18-H18)</f>
        <v/>
      </c>
      <c r="J18" s="9">
        <f>IF(OR(D18="",G18=""),"",IFERROR(G18/D18,""))</f>
        <v/>
      </c>
      <c r="K18" s="32">
        <f>IF(J18="","",IF(ABS(I18)&gt;'Hinweise und Parameter'!$B$5,"Mengen prüfen",IF(J18&lt;'Hinweise und Parameter'!$B$4,"Unter Ziel","Im Ziel")))</f>
        <v/>
      </c>
      <c r="L18" s="33" t="n"/>
    </row>
    <row r="19" ht="21" customHeight="1">
      <c r="A19" s="29" t="n"/>
      <c r="B19" s="30" t="n"/>
      <c r="C19" s="30" t="n"/>
      <c r="D19" s="31" t="n"/>
      <c r="E19" s="31" t="n"/>
      <c r="F19" s="31" t="n"/>
      <c r="G19" s="31" t="n"/>
      <c r="H19" s="10">
        <f>IF(COUNTA(D19:G19)=0,"",SUM(E19:G19))</f>
        <v/>
      </c>
      <c r="I19" s="10">
        <f>IF(OR(D19="",H19=""),"",D19-H19)</f>
        <v/>
      </c>
      <c r="J19" s="9">
        <f>IF(OR(D19="",G19=""),"",IFERROR(G19/D19,""))</f>
        <v/>
      </c>
      <c r="K19" s="32">
        <f>IF(J19="","",IF(ABS(I19)&gt;'Hinweise und Parameter'!$B$5,"Mengen prüfen",IF(J19&lt;'Hinweise und Parameter'!$B$4,"Unter Ziel","Im Ziel")))</f>
        <v/>
      </c>
      <c r="L19" s="33" t="n"/>
    </row>
    <row r="20" ht="21" customHeight="1">
      <c r="A20" s="29" t="n"/>
      <c r="B20" s="30" t="n"/>
      <c r="C20" s="30" t="n"/>
      <c r="D20" s="31" t="n"/>
      <c r="E20" s="31" t="n"/>
      <c r="F20" s="31" t="n"/>
      <c r="G20" s="31" t="n"/>
      <c r="H20" s="10">
        <f>IF(COUNTA(D20:G20)=0,"",SUM(E20:G20))</f>
        <v/>
      </c>
      <c r="I20" s="10">
        <f>IF(OR(D20="",H20=""),"",D20-H20)</f>
        <v/>
      </c>
      <c r="J20" s="9">
        <f>IF(OR(D20="",G20=""),"",IFERROR(G20/D20,""))</f>
        <v/>
      </c>
      <c r="K20" s="32">
        <f>IF(J20="","",IF(ABS(I20)&gt;'Hinweise und Parameter'!$B$5,"Mengen prüfen",IF(J20&lt;'Hinweise und Parameter'!$B$4,"Unter Ziel","Im Ziel")))</f>
        <v/>
      </c>
      <c r="L20" s="33" t="n"/>
    </row>
    <row r="21" ht="21" customHeight="1">
      <c r="A21" s="29" t="n"/>
      <c r="B21" s="30" t="n"/>
      <c r="C21" s="30" t="n"/>
      <c r="D21" s="31" t="n"/>
      <c r="E21" s="31" t="n"/>
      <c r="F21" s="31" t="n"/>
      <c r="G21" s="31" t="n"/>
      <c r="H21" s="10">
        <f>IF(COUNTA(D21:G21)=0,"",SUM(E21:G21))</f>
        <v/>
      </c>
      <c r="I21" s="10">
        <f>IF(OR(D21="",H21=""),"",D21-H21)</f>
        <v/>
      </c>
      <c r="J21" s="9">
        <f>IF(OR(D21="",G21=""),"",IFERROR(G21/D21,""))</f>
        <v/>
      </c>
      <c r="K21" s="32">
        <f>IF(J21="","",IF(ABS(I21)&gt;'Hinweise und Parameter'!$B$5,"Mengen prüfen",IF(J21&lt;'Hinweise und Parameter'!$B$4,"Unter Ziel","Im Ziel")))</f>
        <v/>
      </c>
      <c r="L21" s="33" t="n"/>
    </row>
    <row r="22" ht="21" customHeight="1">
      <c r="A22" s="29" t="n"/>
      <c r="B22" s="30" t="n"/>
      <c r="C22" s="30" t="n"/>
      <c r="D22" s="31" t="n"/>
      <c r="E22" s="31" t="n"/>
      <c r="F22" s="31" t="n"/>
      <c r="G22" s="31" t="n"/>
      <c r="H22" s="10">
        <f>IF(COUNTA(D22:G22)=0,"",SUM(E22:G22))</f>
        <v/>
      </c>
      <c r="I22" s="10">
        <f>IF(OR(D22="",H22=""),"",D22-H22)</f>
        <v/>
      </c>
      <c r="J22" s="9">
        <f>IF(OR(D22="",G22=""),"",IFERROR(G22/D22,""))</f>
        <v/>
      </c>
      <c r="K22" s="32">
        <f>IF(J22="","",IF(ABS(I22)&gt;'Hinweise und Parameter'!$B$5,"Mengen prüfen",IF(J22&lt;'Hinweise und Parameter'!$B$4,"Unter Ziel","Im Ziel")))</f>
        <v/>
      </c>
      <c r="L22" s="33" t="n"/>
    </row>
    <row r="23" ht="21" customHeight="1">
      <c r="A23" s="29" t="n"/>
      <c r="B23" s="30" t="n"/>
      <c r="C23" s="30" t="n"/>
      <c r="D23" s="31" t="n"/>
      <c r="E23" s="31" t="n"/>
      <c r="F23" s="31" t="n"/>
      <c r="G23" s="31" t="n"/>
      <c r="H23" s="10">
        <f>IF(COUNTA(D23:G23)=0,"",SUM(E23:G23))</f>
        <v/>
      </c>
      <c r="I23" s="10">
        <f>IF(OR(D23="",H23=""),"",D23-H23)</f>
        <v/>
      </c>
      <c r="J23" s="9">
        <f>IF(OR(D23="",G23=""),"",IFERROR(G23/D23,""))</f>
        <v/>
      </c>
      <c r="K23" s="32">
        <f>IF(J23="","",IF(ABS(I23)&gt;'Hinweise und Parameter'!$B$5,"Mengen prüfen",IF(J23&lt;'Hinweise und Parameter'!$B$4,"Unter Ziel","Im Ziel")))</f>
        <v/>
      </c>
      <c r="L23" s="33" t="n"/>
    </row>
    <row r="24" ht="21" customHeight="1">
      <c r="A24" s="29" t="n"/>
      <c r="B24" s="30" t="n"/>
      <c r="C24" s="30" t="n"/>
      <c r="D24" s="31" t="n"/>
      <c r="E24" s="31" t="n"/>
      <c r="F24" s="31" t="n"/>
      <c r="G24" s="31" t="n"/>
      <c r="H24" s="10">
        <f>IF(COUNTA(D24:G24)=0,"",SUM(E24:G24))</f>
        <v/>
      </c>
      <c r="I24" s="10">
        <f>IF(OR(D24="",H24=""),"",D24-H24)</f>
        <v/>
      </c>
      <c r="J24" s="9">
        <f>IF(OR(D24="",G24=""),"",IFERROR(G24/D24,""))</f>
        <v/>
      </c>
      <c r="K24" s="32">
        <f>IF(J24="","",IF(ABS(I24)&gt;'Hinweise und Parameter'!$B$5,"Mengen prüfen",IF(J24&lt;'Hinweise und Parameter'!$B$4,"Unter Ziel","Im Ziel")))</f>
        <v/>
      </c>
      <c r="L24" s="33" t="n"/>
    </row>
    <row r="25" ht="21" customHeight="1">
      <c r="A25" s="29" t="n"/>
      <c r="B25" s="30" t="n"/>
      <c r="C25" s="30" t="n"/>
      <c r="D25" s="31" t="n"/>
      <c r="E25" s="31" t="n"/>
      <c r="F25" s="31" t="n"/>
      <c r="G25" s="31" t="n"/>
      <c r="H25" s="10">
        <f>IF(COUNTA(D25:G25)=0,"",SUM(E25:G25))</f>
        <v/>
      </c>
      <c r="I25" s="10">
        <f>IF(OR(D25="",H25=""),"",D25-H25)</f>
        <v/>
      </c>
      <c r="J25" s="9">
        <f>IF(OR(D25="",G25=""),"",IFERROR(G25/D25,""))</f>
        <v/>
      </c>
      <c r="K25" s="32">
        <f>IF(J25="","",IF(ABS(I25)&gt;'Hinweise und Parameter'!$B$5,"Mengen prüfen",IF(J25&lt;'Hinweise und Parameter'!$B$4,"Unter Ziel","Im Ziel")))</f>
        <v/>
      </c>
      <c r="L25" s="33" t="n"/>
    </row>
    <row r="26" ht="21" customHeight="1">
      <c r="A26" s="29" t="n"/>
      <c r="B26" s="30" t="n"/>
      <c r="C26" s="30" t="n"/>
      <c r="D26" s="31" t="n"/>
      <c r="E26" s="31" t="n"/>
      <c r="F26" s="31" t="n"/>
      <c r="G26" s="31" t="n"/>
      <c r="H26" s="10">
        <f>IF(COUNTA(D26:G26)=0,"",SUM(E26:G26))</f>
        <v/>
      </c>
      <c r="I26" s="10">
        <f>IF(OR(D26="",H26=""),"",D26-H26)</f>
        <v/>
      </c>
      <c r="J26" s="9">
        <f>IF(OR(D26="",G26=""),"",IFERROR(G26/D26,""))</f>
        <v/>
      </c>
      <c r="K26" s="32">
        <f>IF(J26="","",IF(ABS(I26)&gt;'Hinweise und Parameter'!$B$5,"Mengen prüfen",IF(J26&lt;'Hinweise und Parameter'!$B$4,"Unter Ziel","Im Ziel")))</f>
        <v/>
      </c>
      <c r="L26" s="33" t="n"/>
    </row>
    <row r="27" ht="21" customHeight="1">
      <c r="A27" s="29" t="n"/>
      <c r="B27" s="30" t="n"/>
      <c r="C27" s="30" t="n"/>
      <c r="D27" s="31" t="n"/>
      <c r="E27" s="31" t="n"/>
      <c r="F27" s="31" t="n"/>
      <c r="G27" s="31" t="n"/>
      <c r="H27" s="10">
        <f>IF(COUNTA(D27:G27)=0,"",SUM(E27:G27))</f>
        <v/>
      </c>
      <c r="I27" s="10">
        <f>IF(OR(D27="",H27=""),"",D27-H27)</f>
        <v/>
      </c>
      <c r="J27" s="9">
        <f>IF(OR(D27="",G27=""),"",IFERROR(G27/D27,""))</f>
        <v/>
      </c>
      <c r="K27" s="32">
        <f>IF(J27="","",IF(ABS(I27)&gt;'Hinweise und Parameter'!$B$5,"Mengen prüfen",IF(J27&lt;'Hinweise und Parameter'!$B$4,"Unter Ziel","Im Ziel")))</f>
        <v/>
      </c>
      <c r="L27" s="33" t="n"/>
    </row>
    <row r="28" ht="21" customHeight="1">
      <c r="A28" s="29" t="n"/>
      <c r="B28" s="30" t="n"/>
      <c r="C28" s="30" t="n"/>
      <c r="D28" s="31" t="n"/>
      <c r="E28" s="31" t="n"/>
      <c r="F28" s="31" t="n"/>
      <c r="G28" s="31" t="n"/>
      <c r="H28" s="10">
        <f>IF(COUNTA(D28:G28)=0,"",SUM(E28:G28))</f>
        <v/>
      </c>
      <c r="I28" s="10">
        <f>IF(OR(D28="",H28=""),"",D28-H28)</f>
        <v/>
      </c>
      <c r="J28" s="9">
        <f>IF(OR(D28="",G28=""),"",IFERROR(G28/D28,""))</f>
        <v/>
      </c>
      <c r="K28" s="32">
        <f>IF(J28="","",IF(ABS(I28)&gt;'Hinweise und Parameter'!$B$5,"Mengen prüfen",IF(J28&lt;'Hinweise und Parameter'!$B$4,"Unter Ziel","Im Ziel")))</f>
        <v/>
      </c>
      <c r="L28" s="33" t="n"/>
    </row>
    <row r="29" ht="21" customHeight="1">
      <c r="A29" s="29" t="n"/>
      <c r="B29" s="30" t="n"/>
      <c r="C29" s="30" t="n"/>
      <c r="D29" s="31" t="n"/>
      <c r="E29" s="31" t="n"/>
      <c r="F29" s="31" t="n"/>
      <c r="G29" s="31" t="n"/>
      <c r="H29" s="10">
        <f>IF(COUNTA(D29:G29)=0,"",SUM(E29:G29))</f>
        <v/>
      </c>
      <c r="I29" s="10">
        <f>IF(OR(D29="",H29=""),"",D29-H29)</f>
        <v/>
      </c>
      <c r="J29" s="9">
        <f>IF(OR(D29="",G29=""),"",IFERROR(G29/D29,""))</f>
        <v/>
      </c>
      <c r="K29" s="32">
        <f>IF(J29="","",IF(ABS(I29)&gt;'Hinweise und Parameter'!$B$5,"Mengen prüfen",IF(J29&lt;'Hinweise und Parameter'!$B$4,"Unter Ziel","Im Ziel")))</f>
        <v/>
      </c>
      <c r="L29" s="33" t="n"/>
    </row>
    <row r="30" ht="21" customHeight="1">
      <c r="A30" s="29" t="n"/>
      <c r="B30" s="30" t="n"/>
      <c r="C30" s="30" t="n"/>
      <c r="D30" s="31" t="n"/>
      <c r="E30" s="31" t="n"/>
      <c r="F30" s="31" t="n"/>
      <c r="G30" s="31" t="n"/>
      <c r="H30" s="10">
        <f>IF(COUNTA(D30:G30)=0,"",SUM(E30:G30))</f>
        <v/>
      </c>
      <c r="I30" s="10">
        <f>IF(OR(D30="",H30=""),"",D30-H30)</f>
        <v/>
      </c>
      <c r="J30" s="9">
        <f>IF(OR(D30="",G30=""),"",IFERROR(G30/D30,""))</f>
        <v/>
      </c>
      <c r="K30" s="32">
        <f>IF(J30="","",IF(ABS(I30)&gt;'Hinweise und Parameter'!$B$5,"Mengen prüfen",IF(J30&lt;'Hinweise und Parameter'!$B$4,"Unter Ziel","Im Ziel")))</f>
        <v/>
      </c>
      <c r="L30" s="33" t="n"/>
    </row>
    <row r="31" ht="21" customHeight="1">
      <c r="A31" s="29" t="n"/>
      <c r="B31" s="30" t="n"/>
      <c r="C31" s="30" t="n"/>
      <c r="D31" s="31" t="n"/>
      <c r="E31" s="31" t="n"/>
      <c r="F31" s="31" t="n"/>
      <c r="G31" s="31" t="n"/>
      <c r="H31" s="10">
        <f>IF(COUNTA(D31:G31)=0,"",SUM(E31:G31))</f>
        <v/>
      </c>
      <c r="I31" s="10">
        <f>IF(OR(D31="",H31=""),"",D31-H31)</f>
        <v/>
      </c>
      <c r="J31" s="9">
        <f>IF(OR(D31="",G31=""),"",IFERROR(G31/D31,""))</f>
        <v/>
      </c>
      <c r="K31" s="32">
        <f>IF(J31="","",IF(ABS(I31)&gt;'Hinweise und Parameter'!$B$5,"Mengen prüfen",IF(J31&lt;'Hinweise und Parameter'!$B$4,"Unter Ziel","Im Ziel")))</f>
        <v/>
      </c>
      <c r="L31" s="33" t="n"/>
    </row>
    <row r="32" ht="21" customHeight="1">
      <c r="A32" s="29" t="n"/>
      <c r="B32" s="30" t="n"/>
      <c r="C32" s="30" t="n"/>
      <c r="D32" s="31" t="n"/>
      <c r="E32" s="31" t="n"/>
      <c r="F32" s="31" t="n"/>
      <c r="G32" s="31" t="n"/>
      <c r="H32" s="10">
        <f>IF(COUNTA(D32:G32)=0,"",SUM(E32:G32))</f>
        <v/>
      </c>
      <c r="I32" s="10">
        <f>IF(OR(D32="",H32=""),"",D32-H32)</f>
        <v/>
      </c>
      <c r="J32" s="9">
        <f>IF(OR(D32="",G32=""),"",IFERROR(G32/D32,""))</f>
        <v/>
      </c>
      <c r="K32" s="32">
        <f>IF(J32="","",IF(ABS(I32)&gt;'Hinweise und Parameter'!$B$5,"Mengen prüfen",IF(J32&lt;'Hinweise und Parameter'!$B$4,"Unter Ziel","Im Ziel")))</f>
        <v/>
      </c>
      <c r="L32" s="33" t="n"/>
    </row>
    <row r="33" ht="21" customHeight="1">
      <c r="A33" s="29" t="n"/>
      <c r="B33" s="30" t="n"/>
      <c r="C33" s="30" t="n"/>
      <c r="D33" s="31" t="n"/>
      <c r="E33" s="31" t="n"/>
      <c r="F33" s="31" t="n"/>
      <c r="G33" s="31" t="n"/>
      <c r="H33" s="10">
        <f>IF(COUNTA(D33:G33)=0,"",SUM(E33:G33))</f>
        <v/>
      </c>
      <c r="I33" s="10">
        <f>IF(OR(D33="",H33=""),"",D33-H33)</f>
        <v/>
      </c>
      <c r="J33" s="9">
        <f>IF(OR(D33="",G33=""),"",IFERROR(G33/D33,""))</f>
        <v/>
      </c>
      <c r="K33" s="32">
        <f>IF(J33="","",IF(ABS(I33)&gt;'Hinweise und Parameter'!$B$5,"Mengen prüfen",IF(J33&lt;'Hinweise und Parameter'!$B$4,"Unter Ziel","Im Ziel")))</f>
        <v/>
      </c>
      <c r="L33" s="33" t="n"/>
    </row>
    <row r="34" ht="21" customHeight="1">
      <c r="A34" s="29" t="n"/>
      <c r="B34" s="30" t="n"/>
      <c r="C34" s="30" t="n"/>
      <c r="D34" s="31" t="n"/>
      <c r="E34" s="31" t="n"/>
      <c r="F34" s="31" t="n"/>
      <c r="G34" s="31" t="n"/>
      <c r="H34" s="10">
        <f>IF(COUNTA(D34:G34)=0,"",SUM(E34:G34))</f>
        <v/>
      </c>
      <c r="I34" s="10">
        <f>IF(OR(D34="",H34=""),"",D34-H34)</f>
        <v/>
      </c>
      <c r="J34" s="9">
        <f>IF(OR(D34="",G34=""),"",IFERROR(G34/D34,""))</f>
        <v/>
      </c>
      <c r="K34" s="32">
        <f>IF(J34="","",IF(ABS(I34)&gt;'Hinweise und Parameter'!$B$5,"Mengen prüfen",IF(J34&lt;'Hinweise und Parameter'!$B$4,"Unter Ziel","Im Ziel")))</f>
        <v/>
      </c>
      <c r="L34" s="33" t="n"/>
    </row>
    <row r="35" ht="21" customHeight="1">
      <c r="A35" s="29" t="n"/>
      <c r="B35" s="30" t="n"/>
      <c r="C35" s="30" t="n"/>
      <c r="D35" s="31" t="n"/>
      <c r="E35" s="31" t="n"/>
      <c r="F35" s="31" t="n"/>
      <c r="G35" s="31" t="n"/>
      <c r="H35" s="10">
        <f>IF(COUNTA(D35:G35)=0,"",SUM(E35:G35))</f>
        <v/>
      </c>
      <c r="I35" s="10">
        <f>IF(OR(D35="",H35=""),"",D35-H35)</f>
        <v/>
      </c>
      <c r="J35" s="9">
        <f>IF(OR(D35="",G35=""),"",IFERROR(G35/D35,""))</f>
        <v/>
      </c>
      <c r="K35" s="32">
        <f>IF(J35="","",IF(ABS(I35)&gt;'Hinweise und Parameter'!$B$5,"Mengen prüfen",IF(J35&lt;'Hinweise und Parameter'!$B$4,"Unter Ziel","Im Ziel")))</f>
        <v/>
      </c>
      <c r="L35" s="33" t="n"/>
    </row>
    <row r="36" ht="21" customHeight="1">
      <c r="A36" s="29" t="n"/>
      <c r="B36" s="30" t="n"/>
      <c r="C36" s="30" t="n"/>
      <c r="D36" s="31" t="n"/>
      <c r="E36" s="31" t="n"/>
      <c r="F36" s="31" t="n"/>
      <c r="G36" s="31" t="n"/>
      <c r="H36" s="10">
        <f>IF(COUNTA(D36:G36)=0,"",SUM(E36:G36))</f>
        <v/>
      </c>
      <c r="I36" s="10">
        <f>IF(OR(D36="",H36=""),"",D36-H36)</f>
        <v/>
      </c>
      <c r="J36" s="9">
        <f>IF(OR(D36="",G36=""),"",IFERROR(G36/D36,""))</f>
        <v/>
      </c>
      <c r="K36" s="32">
        <f>IF(J36="","",IF(ABS(I36)&gt;'Hinweise und Parameter'!$B$5,"Mengen prüfen",IF(J36&lt;'Hinweise und Parameter'!$B$4,"Unter Ziel","Im Ziel")))</f>
        <v/>
      </c>
      <c r="L36" s="33" t="n"/>
    </row>
    <row r="37" ht="21" customHeight="1">
      <c r="A37" s="29" t="n"/>
      <c r="B37" s="30" t="n"/>
      <c r="C37" s="30" t="n"/>
      <c r="D37" s="31" t="n"/>
      <c r="E37" s="31" t="n"/>
      <c r="F37" s="31" t="n"/>
      <c r="G37" s="31" t="n"/>
      <c r="H37" s="10">
        <f>IF(COUNTA(D37:G37)=0,"",SUM(E37:G37))</f>
        <v/>
      </c>
      <c r="I37" s="10">
        <f>IF(OR(D37="",H37=""),"",D37-H37)</f>
        <v/>
      </c>
      <c r="J37" s="9">
        <f>IF(OR(D37="",G37=""),"",IFERROR(G37/D37,""))</f>
        <v/>
      </c>
      <c r="K37" s="32">
        <f>IF(J37="","",IF(ABS(I37)&gt;'Hinweise und Parameter'!$B$5,"Mengen prüfen",IF(J37&lt;'Hinweise und Parameter'!$B$4,"Unter Ziel","Im Ziel")))</f>
        <v/>
      </c>
      <c r="L37" s="33" t="n"/>
    </row>
    <row r="38" ht="21" customHeight="1">
      <c r="A38" s="29" t="n"/>
      <c r="B38" s="30" t="n"/>
      <c r="C38" s="30" t="n"/>
      <c r="D38" s="31" t="n"/>
      <c r="E38" s="31" t="n"/>
      <c r="F38" s="31" t="n"/>
      <c r="G38" s="31" t="n"/>
      <c r="H38" s="10">
        <f>IF(COUNTA(D38:G38)=0,"",SUM(E38:G38))</f>
        <v/>
      </c>
      <c r="I38" s="10">
        <f>IF(OR(D38="",H38=""),"",D38-H38)</f>
        <v/>
      </c>
      <c r="J38" s="9">
        <f>IF(OR(D38="",G38=""),"",IFERROR(G38/D38,""))</f>
        <v/>
      </c>
      <c r="K38" s="32">
        <f>IF(J38="","",IF(ABS(I38)&gt;'Hinweise und Parameter'!$B$5,"Mengen prüfen",IF(J38&lt;'Hinweise und Parameter'!$B$4,"Unter Ziel","Im Ziel")))</f>
        <v/>
      </c>
      <c r="L38" s="33" t="n"/>
    </row>
    <row r="39" ht="21" customHeight="1">
      <c r="A39" s="29" t="n"/>
      <c r="B39" s="30" t="n"/>
      <c r="C39" s="30" t="n"/>
      <c r="D39" s="31" t="n"/>
      <c r="E39" s="31" t="n"/>
      <c r="F39" s="31" t="n"/>
      <c r="G39" s="31" t="n"/>
      <c r="H39" s="10">
        <f>IF(COUNTA(D39:G39)=0,"",SUM(E39:G39))</f>
        <v/>
      </c>
      <c r="I39" s="10">
        <f>IF(OR(D39="",H39=""),"",D39-H39)</f>
        <v/>
      </c>
      <c r="J39" s="9">
        <f>IF(OR(D39="",G39=""),"",IFERROR(G39/D39,""))</f>
        <v/>
      </c>
      <c r="K39" s="32">
        <f>IF(J39="","",IF(ABS(I39)&gt;'Hinweise und Parameter'!$B$5,"Mengen prüfen",IF(J39&lt;'Hinweise und Parameter'!$B$4,"Unter Ziel","Im Ziel")))</f>
        <v/>
      </c>
      <c r="L39" s="33" t="n"/>
    </row>
    <row r="40" ht="21" customHeight="1">
      <c r="A40" s="29" t="n"/>
      <c r="B40" s="30" t="n"/>
      <c r="C40" s="30" t="n"/>
      <c r="D40" s="31" t="n"/>
      <c r="E40" s="31" t="n"/>
      <c r="F40" s="31" t="n"/>
      <c r="G40" s="31" t="n"/>
      <c r="H40" s="10">
        <f>IF(COUNTA(D40:G40)=0,"",SUM(E40:G40))</f>
        <v/>
      </c>
      <c r="I40" s="10">
        <f>IF(OR(D40="",H40=""),"",D40-H40)</f>
        <v/>
      </c>
      <c r="J40" s="9">
        <f>IF(OR(D40="",G40=""),"",IFERROR(G40/D40,""))</f>
        <v/>
      </c>
      <c r="K40" s="32">
        <f>IF(J40="","",IF(ABS(I40)&gt;'Hinweise und Parameter'!$B$5,"Mengen prüfen",IF(J40&lt;'Hinweise und Parameter'!$B$4,"Unter Ziel","Im Ziel")))</f>
        <v/>
      </c>
      <c r="L40" s="33" t="n"/>
    </row>
    <row r="41" ht="21" customHeight="1">
      <c r="A41" s="29" t="n"/>
      <c r="B41" s="30" t="n"/>
      <c r="C41" s="30" t="n"/>
      <c r="D41" s="31" t="n"/>
      <c r="E41" s="31" t="n"/>
      <c r="F41" s="31" t="n"/>
      <c r="G41" s="31" t="n"/>
      <c r="H41" s="10">
        <f>IF(COUNTA(D41:G41)=0,"",SUM(E41:G41))</f>
        <v/>
      </c>
      <c r="I41" s="10">
        <f>IF(OR(D41="",H41=""),"",D41-H41)</f>
        <v/>
      </c>
      <c r="J41" s="9">
        <f>IF(OR(D41="",G41=""),"",IFERROR(G41/D41,""))</f>
        <v/>
      </c>
      <c r="K41" s="32">
        <f>IF(J41="","",IF(ABS(I41)&gt;'Hinweise und Parameter'!$B$5,"Mengen prüfen",IF(J41&lt;'Hinweise und Parameter'!$B$4,"Unter Ziel","Im Ziel")))</f>
        <v/>
      </c>
      <c r="L41" s="33" t="n"/>
    </row>
    <row r="42" ht="21" customHeight="1">
      <c r="A42" s="29" t="n"/>
      <c r="B42" s="30" t="n"/>
      <c r="C42" s="30" t="n"/>
      <c r="D42" s="31" t="n"/>
      <c r="E42" s="31" t="n"/>
      <c r="F42" s="31" t="n"/>
      <c r="G42" s="31" t="n"/>
      <c r="H42" s="10">
        <f>IF(COUNTA(D42:G42)=0,"",SUM(E42:G42))</f>
        <v/>
      </c>
      <c r="I42" s="10">
        <f>IF(OR(D42="",H42=""),"",D42-H42)</f>
        <v/>
      </c>
      <c r="J42" s="9">
        <f>IF(OR(D42="",G42=""),"",IFERROR(G42/D42,""))</f>
        <v/>
      </c>
      <c r="K42" s="32">
        <f>IF(J42="","",IF(ABS(I42)&gt;'Hinweise und Parameter'!$B$5,"Mengen prüfen",IF(J42&lt;'Hinweise und Parameter'!$B$4,"Unter Ziel","Im Ziel")))</f>
        <v/>
      </c>
      <c r="L42" s="33" t="n"/>
    </row>
    <row r="43" ht="21" customHeight="1">
      <c r="A43" s="29" t="n"/>
      <c r="B43" s="30" t="n"/>
      <c r="C43" s="30" t="n"/>
      <c r="D43" s="31" t="n"/>
      <c r="E43" s="31" t="n"/>
      <c r="F43" s="31" t="n"/>
      <c r="G43" s="31" t="n"/>
      <c r="H43" s="10">
        <f>IF(COUNTA(D43:G43)=0,"",SUM(E43:G43))</f>
        <v/>
      </c>
      <c r="I43" s="10">
        <f>IF(OR(D43="",H43=""),"",D43-H43)</f>
        <v/>
      </c>
      <c r="J43" s="9">
        <f>IF(OR(D43="",G43=""),"",IFERROR(G43/D43,""))</f>
        <v/>
      </c>
      <c r="K43" s="32">
        <f>IF(J43="","",IF(ABS(I43)&gt;'Hinweise und Parameter'!$B$5,"Mengen prüfen",IF(J43&lt;'Hinweise und Parameter'!$B$4,"Unter Ziel","Im Ziel")))</f>
        <v/>
      </c>
      <c r="L43" s="33" t="n"/>
    </row>
    <row r="44" ht="21" customHeight="1">
      <c r="A44" s="29" t="n"/>
      <c r="B44" s="30" t="n"/>
      <c r="C44" s="30" t="n"/>
      <c r="D44" s="31" t="n"/>
      <c r="E44" s="31" t="n"/>
      <c r="F44" s="31" t="n"/>
      <c r="G44" s="31" t="n"/>
      <c r="H44" s="10">
        <f>IF(COUNTA(D44:G44)=0,"",SUM(E44:G44))</f>
        <v/>
      </c>
      <c r="I44" s="10">
        <f>IF(OR(D44="",H44=""),"",D44-H44)</f>
        <v/>
      </c>
      <c r="J44" s="9">
        <f>IF(OR(D44="",G44=""),"",IFERROR(G44/D44,""))</f>
        <v/>
      </c>
      <c r="K44" s="32">
        <f>IF(J44="","",IF(ABS(I44)&gt;'Hinweise und Parameter'!$B$5,"Mengen prüfen",IF(J44&lt;'Hinweise und Parameter'!$B$4,"Unter Ziel","Im Ziel")))</f>
        <v/>
      </c>
      <c r="L44" s="33" t="n"/>
    </row>
    <row r="45" ht="21" customHeight="1">
      <c r="A45" s="29" t="n"/>
      <c r="B45" s="30" t="n"/>
      <c r="C45" s="30" t="n"/>
      <c r="D45" s="31" t="n"/>
      <c r="E45" s="31" t="n"/>
      <c r="F45" s="31" t="n"/>
      <c r="G45" s="31" t="n"/>
      <c r="H45" s="10">
        <f>IF(COUNTA(D45:G45)=0,"",SUM(E45:G45))</f>
        <v/>
      </c>
      <c r="I45" s="10">
        <f>IF(OR(D45="",H45=""),"",D45-H45)</f>
        <v/>
      </c>
      <c r="J45" s="9">
        <f>IF(OR(D45="",G45=""),"",IFERROR(G45/D45,""))</f>
        <v/>
      </c>
      <c r="K45" s="32">
        <f>IF(J45="","",IF(ABS(I45)&gt;'Hinweise und Parameter'!$B$5,"Mengen prüfen",IF(J45&lt;'Hinweise und Parameter'!$B$4,"Unter Ziel","Im Ziel")))</f>
        <v/>
      </c>
      <c r="L45" s="33" t="n"/>
    </row>
    <row r="46" ht="21" customHeight="1">
      <c r="A46" s="29" t="n"/>
      <c r="B46" s="30" t="n"/>
      <c r="C46" s="30" t="n"/>
      <c r="D46" s="31" t="n"/>
      <c r="E46" s="31" t="n"/>
      <c r="F46" s="31" t="n"/>
      <c r="G46" s="31" t="n"/>
      <c r="H46" s="10">
        <f>IF(COUNTA(D46:G46)=0,"",SUM(E46:G46))</f>
        <v/>
      </c>
      <c r="I46" s="10">
        <f>IF(OR(D46="",H46=""),"",D46-H46)</f>
        <v/>
      </c>
      <c r="J46" s="9">
        <f>IF(OR(D46="",G46=""),"",IFERROR(G46/D46,""))</f>
        <v/>
      </c>
      <c r="K46" s="32">
        <f>IF(J46="","",IF(ABS(I46)&gt;'Hinweise und Parameter'!$B$5,"Mengen prüfen",IF(J46&lt;'Hinweise und Parameter'!$B$4,"Unter Ziel","Im Ziel")))</f>
        <v/>
      </c>
      <c r="L46" s="33" t="n"/>
    </row>
    <row r="47" ht="21" customHeight="1">
      <c r="A47" s="29" t="n"/>
      <c r="B47" s="30" t="n"/>
      <c r="C47" s="30" t="n"/>
      <c r="D47" s="31" t="n"/>
      <c r="E47" s="31" t="n"/>
      <c r="F47" s="31" t="n"/>
      <c r="G47" s="31" t="n"/>
      <c r="H47" s="10">
        <f>IF(COUNTA(D47:G47)=0,"",SUM(E47:G47))</f>
        <v/>
      </c>
      <c r="I47" s="10">
        <f>IF(OR(D47="",H47=""),"",D47-H47)</f>
        <v/>
      </c>
      <c r="J47" s="9">
        <f>IF(OR(D47="",G47=""),"",IFERROR(G47/D47,""))</f>
        <v/>
      </c>
      <c r="K47" s="32">
        <f>IF(J47="","",IF(ABS(I47)&gt;'Hinweise und Parameter'!$B$5,"Mengen prüfen",IF(J47&lt;'Hinweise und Parameter'!$B$4,"Unter Ziel","Im Ziel")))</f>
        <v/>
      </c>
      <c r="L47" s="33" t="n"/>
    </row>
    <row r="48" ht="21" customHeight="1">
      <c r="A48" s="29" t="n"/>
      <c r="B48" s="30" t="n"/>
      <c r="C48" s="30" t="n"/>
      <c r="D48" s="31" t="n"/>
      <c r="E48" s="31" t="n"/>
      <c r="F48" s="31" t="n"/>
      <c r="G48" s="31" t="n"/>
      <c r="H48" s="10">
        <f>IF(COUNTA(D48:G48)=0,"",SUM(E48:G48))</f>
        <v/>
      </c>
      <c r="I48" s="10">
        <f>IF(OR(D48="",H48=""),"",D48-H48)</f>
        <v/>
      </c>
      <c r="J48" s="9">
        <f>IF(OR(D48="",G48=""),"",IFERROR(G48/D48,""))</f>
        <v/>
      </c>
      <c r="K48" s="32">
        <f>IF(J48="","",IF(ABS(I48)&gt;'Hinweise und Parameter'!$B$5,"Mengen prüfen",IF(J48&lt;'Hinweise und Parameter'!$B$4,"Unter Ziel","Im Ziel")))</f>
        <v/>
      </c>
      <c r="L48" s="33" t="n"/>
    </row>
    <row r="49" ht="21" customHeight="1">
      <c r="A49" s="29" t="n"/>
      <c r="B49" s="30" t="n"/>
      <c r="C49" s="30" t="n"/>
      <c r="D49" s="31" t="n"/>
      <c r="E49" s="31" t="n"/>
      <c r="F49" s="31" t="n"/>
      <c r="G49" s="31" t="n"/>
      <c r="H49" s="10">
        <f>IF(COUNTA(D49:G49)=0,"",SUM(E49:G49))</f>
        <v/>
      </c>
      <c r="I49" s="10">
        <f>IF(OR(D49="",H49=""),"",D49-H49)</f>
        <v/>
      </c>
      <c r="J49" s="9">
        <f>IF(OR(D49="",G49=""),"",IFERROR(G49/D49,""))</f>
        <v/>
      </c>
      <c r="K49" s="32">
        <f>IF(J49="","",IF(ABS(I49)&gt;'Hinweise und Parameter'!$B$5,"Mengen prüfen",IF(J49&lt;'Hinweise und Parameter'!$B$4,"Unter Ziel","Im Ziel")))</f>
        <v/>
      </c>
      <c r="L49" s="33" t="n"/>
    </row>
    <row r="50" ht="21" customHeight="1">
      <c r="A50" s="29" t="n"/>
      <c r="B50" s="30" t="n"/>
      <c r="C50" s="30" t="n"/>
      <c r="D50" s="31" t="n"/>
      <c r="E50" s="31" t="n"/>
      <c r="F50" s="31" t="n"/>
      <c r="G50" s="31" t="n"/>
      <c r="H50" s="10">
        <f>IF(COUNTA(D50:G50)=0,"",SUM(E50:G50))</f>
        <v/>
      </c>
      <c r="I50" s="10">
        <f>IF(OR(D50="",H50=""),"",D50-H50)</f>
        <v/>
      </c>
      <c r="J50" s="9">
        <f>IF(OR(D50="",G50=""),"",IFERROR(G50/D50,""))</f>
        <v/>
      </c>
      <c r="K50" s="32">
        <f>IF(J50="","",IF(ABS(I50)&gt;'Hinweise und Parameter'!$B$5,"Mengen prüfen",IF(J50&lt;'Hinweise und Parameter'!$B$4,"Unter Ziel","Im Ziel")))</f>
        <v/>
      </c>
      <c r="L50" s="33" t="n"/>
    </row>
    <row r="51" ht="21" customHeight="1">
      <c r="A51" s="29" t="n"/>
      <c r="B51" s="30" t="n"/>
      <c r="C51" s="30" t="n"/>
      <c r="D51" s="31" t="n"/>
      <c r="E51" s="31" t="n"/>
      <c r="F51" s="31" t="n"/>
      <c r="G51" s="31" t="n"/>
      <c r="H51" s="10">
        <f>IF(COUNTA(D51:G51)=0,"",SUM(E51:G51))</f>
        <v/>
      </c>
      <c r="I51" s="10">
        <f>IF(OR(D51="",H51=""),"",D51-H51)</f>
        <v/>
      </c>
      <c r="J51" s="9">
        <f>IF(OR(D51="",G51=""),"",IFERROR(G51/D51,""))</f>
        <v/>
      </c>
      <c r="K51" s="32">
        <f>IF(J51="","",IF(ABS(I51)&gt;'Hinweise und Parameter'!$B$5,"Mengen prüfen",IF(J51&lt;'Hinweise und Parameter'!$B$4,"Unter Ziel","Im Ziel")))</f>
        <v/>
      </c>
      <c r="L51" s="33" t="n"/>
    </row>
    <row r="52" ht="21" customHeight="1">
      <c r="A52" s="29" t="n"/>
      <c r="B52" s="30" t="n"/>
      <c r="C52" s="30" t="n"/>
      <c r="D52" s="31" t="n"/>
      <c r="E52" s="31" t="n"/>
      <c r="F52" s="31" t="n"/>
      <c r="G52" s="31" t="n"/>
      <c r="H52" s="10">
        <f>IF(COUNTA(D52:G52)=0,"",SUM(E52:G52))</f>
        <v/>
      </c>
      <c r="I52" s="10">
        <f>IF(OR(D52="",H52=""),"",D52-H52)</f>
        <v/>
      </c>
      <c r="J52" s="9">
        <f>IF(OR(D52="",G52=""),"",IFERROR(G52/D52,""))</f>
        <v/>
      </c>
      <c r="K52" s="32">
        <f>IF(J52="","",IF(ABS(I52)&gt;'Hinweise und Parameter'!$B$5,"Mengen prüfen",IF(J52&lt;'Hinweise und Parameter'!$B$4,"Unter Ziel","Im Ziel")))</f>
        <v/>
      </c>
      <c r="L52" s="33" t="n"/>
    </row>
    <row r="53" ht="21" customHeight="1">
      <c r="A53" s="29" t="n"/>
      <c r="B53" s="30" t="n"/>
      <c r="C53" s="30" t="n"/>
      <c r="D53" s="31" t="n"/>
      <c r="E53" s="31" t="n"/>
      <c r="F53" s="31" t="n"/>
      <c r="G53" s="31" t="n"/>
      <c r="H53" s="10">
        <f>IF(COUNTA(D53:G53)=0,"",SUM(E53:G53))</f>
        <v/>
      </c>
      <c r="I53" s="10">
        <f>IF(OR(D53="",H53=""),"",D53-H53)</f>
        <v/>
      </c>
      <c r="J53" s="9">
        <f>IF(OR(D53="",G53=""),"",IFERROR(G53/D53,""))</f>
        <v/>
      </c>
      <c r="K53" s="32">
        <f>IF(J53="","",IF(ABS(I53)&gt;'Hinweise und Parameter'!$B$5,"Mengen prüfen",IF(J53&lt;'Hinweise und Parameter'!$B$4,"Unter Ziel","Im Ziel")))</f>
        <v/>
      </c>
      <c r="L53" s="33" t="n"/>
    </row>
    <row r="54" ht="21" customHeight="1">
      <c r="A54" s="29" t="n"/>
      <c r="B54" s="30" t="n"/>
      <c r="C54" s="30" t="n"/>
      <c r="D54" s="31" t="n"/>
      <c r="E54" s="31" t="n"/>
      <c r="F54" s="31" t="n"/>
      <c r="G54" s="31" t="n"/>
      <c r="H54" s="10">
        <f>IF(COUNTA(D54:G54)=0,"",SUM(E54:G54))</f>
        <v/>
      </c>
      <c r="I54" s="10">
        <f>IF(OR(D54="",H54=""),"",D54-H54)</f>
        <v/>
      </c>
      <c r="J54" s="9">
        <f>IF(OR(D54="",G54=""),"",IFERROR(G54/D54,""))</f>
        <v/>
      </c>
      <c r="K54" s="32">
        <f>IF(J54="","",IF(ABS(I54)&gt;'Hinweise und Parameter'!$B$5,"Mengen prüfen",IF(J54&lt;'Hinweise und Parameter'!$B$4,"Unter Ziel","Im Ziel")))</f>
        <v/>
      </c>
      <c r="L54" s="33" t="n"/>
    </row>
    <row r="55" ht="21" customHeight="1">
      <c r="A55" s="29" t="n"/>
      <c r="B55" s="30" t="n"/>
      <c r="C55" s="30" t="n"/>
      <c r="D55" s="31" t="n"/>
      <c r="E55" s="31" t="n"/>
      <c r="F55" s="31" t="n"/>
      <c r="G55" s="31" t="n"/>
      <c r="H55" s="10">
        <f>IF(COUNTA(D55:G55)=0,"",SUM(E55:G55))</f>
        <v/>
      </c>
      <c r="I55" s="10">
        <f>IF(OR(D55="",H55=""),"",D55-H55)</f>
        <v/>
      </c>
      <c r="J55" s="9">
        <f>IF(OR(D55="",G55=""),"",IFERROR(G55/D55,""))</f>
        <v/>
      </c>
      <c r="K55" s="32">
        <f>IF(J55="","",IF(ABS(I55)&gt;'Hinweise und Parameter'!$B$5,"Mengen prüfen",IF(J55&lt;'Hinweise und Parameter'!$B$4,"Unter Ziel","Im Ziel")))</f>
        <v/>
      </c>
      <c r="L55" s="33" t="n"/>
    </row>
    <row r="56" ht="21" customHeight="1">
      <c r="A56" s="29" t="n"/>
      <c r="B56" s="30" t="n"/>
      <c r="C56" s="30" t="n"/>
      <c r="D56" s="31" t="n"/>
      <c r="E56" s="31" t="n"/>
      <c r="F56" s="31" t="n"/>
      <c r="G56" s="31" t="n"/>
      <c r="H56" s="10">
        <f>IF(COUNTA(D56:G56)=0,"",SUM(E56:G56))</f>
        <v/>
      </c>
      <c r="I56" s="10">
        <f>IF(OR(D56="",H56=""),"",D56-H56)</f>
        <v/>
      </c>
      <c r="J56" s="9">
        <f>IF(OR(D56="",G56=""),"",IFERROR(G56/D56,""))</f>
        <v/>
      </c>
      <c r="K56" s="32">
        <f>IF(J56="","",IF(ABS(I56)&gt;'Hinweise und Parameter'!$B$5,"Mengen prüfen",IF(J56&lt;'Hinweise und Parameter'!$B$4,"Unter Ziel","Im Ziel")))</f>
        <v/>
      </c>
      <c r="L56" s="33" t="n"/>
    </row>
    <row r="57" ht="21" customHeight="1">
      <c r="A57" s="29" t="n"/>
      <c r="B57" s="30" t="n"/>
      <c r="C57" s="30" t="n"/>
      <c r="D57" s="31" t="n"/>
      <c r="E57" s="31" t="n"/>
      <c r="F57" s="31" t="n"/>
      <c r="G57" s="31" t="n"/>
      <c r="H57" s="10">
        <f>IF(COUNTA(D57:G57)=0,"",SUM(E57:G57))</f>
        <v/>
      </c>
      <c r="I57" s="10">
        <f>IF(OR(D57="",H57=""),"",D57-H57)</f>
        <v/>
      </c>
      <c r="J57" s="9">
        <f>IF(OR(D57="",G57=""),"",IFERROR(G57/D57,""))</f>
        <v/>
      </c>
      <c r="K57" s="32">
        <f>IF(J57="","",IF(ABS(I57)&gt;'Hinweise und Parameter'!$B$5,"Mengen prüfen",IF(J57&lt;'Hinweise und Parameter'!$B$4,"Unter Ziel","Im Ziel")))</f>
        <v/>
      </c>
      <c r="L57" s="33" t="n"/>
    </row>
    <row r="58" ht="21" customHeight="1">
      <c r="A58" s="29" t="n"/>
      <c r="B58" s="30" t="n"/>
      <c r="C58" s="30" t="n"/>
      <c r="D58" s="31" t="n"/>
      <c r="E58" s="31" t="n"/>
      <c r="F58" s="31" t="n"/>
      <c r="G58" s="31" t="n"/>
      <c r="H58" s="10">
        <f>IF(COUNTA(D58:G58)=0,"",SUM(E58:G58))</f>
        <v/>
      </c>
      <c r="I58" s="10">
        <f>IF(OR(D58="",H58=""),"",D58-H58)</f>
        <v/>
      </c>
      <c r="J58" s="9">
        <f>IF(OR(D58="",G58=""),"",IFERROR(G58/D58,""))</f>
        <v/>
      </c>
      <c r="K58" s="32">
        <f>IF(J58="","",IF(ABS(I58)&gt;'Hinweise und Parameter'!$B$5,"Mengen prüfen",IF(J58&lt;'Hinweise und Parameter'!$B$4,"Unter Ziel","Im Ziel")))</f>
        <v/>
      </c>
      <c r="L58" s="33" t="n"/>
    </row>
    <row r="59" ht="21" customHeight="1">
      <c r="A59" s="29" t="n"/>
      <c r="B59" s="30" t="n"/>
      <c r="C59" s="30" t="n"/>
      <c r="D59" s="31" t="n"/>
      <c r="E59" s="31" t="n"/>
      <c r="F59" s="31" t="n"/>
      <c r="G59" s="31" t="n"/>
      <c r="H59" s="10">
        <f>IF(COUNTA(D59:G59)=0,"",SUM(E59:G59))</f>
        <v/>
      </c>
      <c r="I59" s="10">
        <f>IF(OR(D59="",H59=""),"",D59-H59)</f>
        <v/>
      </c>
      <c r="J59" s="9">
        <f>IF(OR(D59="",G59=""),"",IFERROR(G59/D59,""))</f>
        <v/>
      </c>
      <c r="K59" s="32">
        <f>IF(J59="","",IF(ABS(I59)&gt;'Hinweise und Parameter'!$B$5,"Mengen prüfen",IF(J59&lt;'Hinweise und Parameter'!$B$4,"Unter Ziel","Im Ziel")))</f>
        <v/>
      </c>
      <c r="L59" s="33" t="n"/>
    </row>
    <row r="60" ht="21" customHeight="1">
      <c r="A60" s="29" t="n"/>
      <c r="B60" s="30" t="n"/>
      <c r="C60" s="30" t="n"/>
      <c r="D60" s="31" t="n"/>
      <c r="E60" s="31" t="n"/>
      <c r="F60" s="31" t="n"/>
      <c r="G60" s="31" t="n"/>
      <c r="H60" s="10">
        <f>IF(COUNTA(D60:G60)=0,"",SUM(E60:G60))</f>
        <v/>
      </c>
      <c r="I60" s="10">
        <f>IF(OR(D60="",H60=""),"",D60-H60)</f>
        <v/>
      </c>
      <c r="J60" s="9">
        <f>IF(OR(D60="",G60=""),"",IFERROR(G60/D60,""))</f>
        <v/>
      </c>
      <c r="K60" s="32">
        <f>IF(J60="","",IF(ABS(I60)&gt;'Hinweise und Parameter'!$B$5,"Mengen prüfen",IF(J60&lt;'Hinweise und Parameter'!$B$4,"Unter Ziel","Im Ziel")))</f>
        <v/>
      </c>
      <c r="L60" s="33" t="n"/>
    </row>
    <row r="61" ht="21" customHeight="1">
      <c r="A61" s="29" t="n"/>
      <c r="B61" s="30" t="n"/>
      <c r="C61" s="30" t="n"/>
      <c r="D61" s="31" t="n"/>
      <c r="E61" s="31" t="n"/>
      <c r="F61" s="31" t="n"/>
      <c r="G61" s="31" t="n"/>
      <c r="H61" s="10">
        <f>IF(COUNTA(D61:G61)=0,"",SUM(E61:G61))</f>
        <v/>
      </c>
      <c r="I61" s="10">
        <f>IF(OR(D61="",H61=""),"",D61-H61)</f>
        <v/>
      </c>
      <c r="J61" s="9">
        <f>IF(OR(D61="",G61=""),"",IFERROR(G61/D61,""))</f>
        <v/>
      </c>
      <c r="K61" s="32">
        <f>IF(J61="","",IF(ABS(I61)&gt;'Hinweise und Parameter'!$B$5,"Mengen prüfen",IF(J61&lt;'Hinweise und Parameter'!$B$4,"Unter Ziel","Im Ziel")))</f>
        <v/>
      </c>
      <c r="L61" s="33" t="n"/>
    </row>
    <row r="62" ht="21" customHeight="1">
      <c r="A62" s="29" t="n"/>
      <c r="B62" s="30" t="n"/>
      <c r="C62" s="30" t="n"/>
      <c r="D62" s="31" t="n"/>
      <c r="E62" s="31" t="n"/>
      <c r="F62" s="31" t="n"/>
      <c r="G62" s="31" t="n"/>
      <c r="H62" s="10">
        <f>IF(COUNTA(D62:G62)=0,"",SUM(E62:G62))</f>
        <v/>
      </c>
      <c r="I62" s="10">
        <f>IF(OR(D62="",H62=""),"",D62-H62)</f>
        <v/>
      </c>
      <c r="J62" s="9">
        <f>IF(OR(D62="",G62=""),"",IFERROR(G62/D62,""))</f>
        <v/>
      </c>
      <c r="K62" s="32">
        <f>IF(J62="","",IF(ABS(I62)&gt;'Hinweise und Parameter'!$B$5,"Mengen prüfen",IF(J62&lt;'Hinweise und Parameter'!$B$4,"Unter Ziel","Im Ziel")))</f>
        <v/>
      </c>
      <c r="L62" s="33" t="n"/>
    </row>
    <row r="63" ht="21" customHeight="1">
      <c r="A63" s="29" t="n"/>
      <c r="B63" s="30" t="n"/>
      <c r="C63" s="30" t="n"/>
      <c r="D63" s="31" t="n"/>
      <c r="E63" s="31" t="n"/>
      <c r="F63" s="31" t="n"/>
      <c r="G63" s="31" t="n"/>
      <c r="H63" s="10">
        <f>IF(COUNTA(D63:G63)=0,"",SUM(E63:G63))</f>
        <v/>
      </c>
      <c r="I63" s="10">
        <f>IF(OR(D63="",H63=""),"",D63-H63)</f>
        <v/>
      </c>
      <c r="J63" s="9">
        <f>IF(OR(D63="",G63=""),"",IFERROR(G63/D63,""))</f>
        <v/>
      </c>
      <c r="K63" s="32">
        <f>IF(J63="","",IF(ABS(I63)&gt;'Hinweise und Parameter'!$B$5,"Mengen prüfen",IF(J63&lt;'Hinweise und Parameter'!$B$4,"Unter Ziel","Im Ziel")))</f>
        <v/>
      </c>
      <c r="L63" s="33" t="n"/>
    </row>
    <row r="64" ht="21" customHeight="1">
      <c r="A64" s="29" t="n"/>
      <c r="B64" s="30" t="n"/>
      <c r="C64" s="30" t="n"/>
      <c r="D64" s="31" t="n"/>
      <c r="E64" s="31" t="n"/>
      <c r="F64" s="31" t="n"/>
      <c r="G64" s="31" t="n"/>
      <c r="H64" s="10">
        <f>IF(COUNTA(D64:G64)=0,"",SUM(E64:G64))</f>
        <v/>
      </c>
      <c r="I64" s="10">
        <f>IF(OR(D64="",H64=""),"",D64-H64)</f>
        <v/>
      </c>
      <c r="J64" s="9">
        <f>IF(OR(D64="",G64=""),"",IFERROR(G64/D64,""))</f>
        <v/>
      </c>
      <c r="K64" s="32">
        <f>IF(J64="","",IF(ABS(I64)&gt;'Hinweise und Parameter'!$B$5,"Mengen prüfen",IF(J64&lt;'Hinweise und Parameter'!$B$4,"Unter Ziel","Im Ziel")))</f>
        <v/>
      </c>
      <c r="L64" s="33" t="n"/>
    </row>
    <row r="65" ht="21" customHeight="1">
      <c r="A65" s="29" t="n"/>
      <c r="B65" s="30" t="n"/>
      <c r="C65" s="30" t="n"/>
      <c r="D65" s="31" t="n"/>
      <c r="E65" s="31" t="n"/>
      <c r="F65" s="31" t="n"/>
      <c r="G65" s="31" t="n"/>
      <c r="H65" s="10">
        <f>IF(COUNTA(D65:G65)=0,"",SUM(E65:G65))</f>
        <v/>
      </c>
      <c r="I65" s="10">
        <f>IF(OR(D65="",H65=""),"",D65-H65)</f>
        <v/>
      </c>
      <c r="J65" s="9">
        <f>IF(OR(D65="",G65=""),"",IFERROR(G65/D65,""))</f>
        <v/>
      </c>
      <c r="K65" s="32">
        <f>IF(J65="","",IF(ABS(I65)&gt;'Hinweise und Parameter'!$B$5,"Mengen prüfen",IF(J65&lt;'Hinweise und Parameter'!$B$4,"Unter Ziel","Im Ziel")))</f>
        <v/>
      </c>
      <c r="L65" s="33" t="n"/>
    </row>
    <row r="66" ht="21" customHeight="1">
      <c r="A66" s="29" t="n"/>
      <c r="B66" s="30" t="n"/>
      <c r="C66" s="30" t="n"/>
      <c r="D66" s="31" t="n"/>
      <c r="E66" s="31" t="n"/>
      <c r="F66" s="31" t="n"/>
      <c r="G66" s="31" t="n"/>
      <c r="H66" s="10">
        <f>IF(COUNTA(D66:G66)=0,"",SUM(E66:G66))</f>
        <v/>
      </c>
      <c r="I66" s="10">
        <f>IF(OR(D66="",H66=""),"",D66-H66)</f>
        <v/>
      </c>
      <c r="J66" s="9">
        <f>IF(OR(D66="",G66=""),"",IFERROR(G66/D66,""))</f>
        <v/>
      </c>
      <c r="K66" s="32">
        <f>IF(J66="","",IF(ABS(I66)&gt;'Hinweise und Parameter'!$B$5,"Mengen prüfen",IF(J66&lt;'Hinweise und Parameter'!$B$4,"Unter Ziel","Im Ziel")))</f>
        <v/>
      </c>
      <c r="L66" s="33" t="n"/>
    </row>
    <row r="67" ht="21" customHeight="1">
      <c r="A67" s="29" t="n"/>
      <c r="B67" s="30" t="n"/>
      <c r="C67" s="30" t="n"/>
      <c r="D67" s="31" t="n"/>
      <c r="E67" s="31" t="n"/>
      <c r="F67" s="31" t="n"/>
      <c r="G67" s="31" t="n"/>
      <c r="H67" s="10">
        <f>IF(COUNTA(D67:G67)=0,"",SUM(E67:G67))</f>
        <v/>
      </c>
      <c r="I67" s="10">
        <f>IF(OR(D67="",H67=""),"",D67-H67)</f>
        <v/>
      </c>
      <c r="J67" s="9">
        <f>IF(OR(D67="",G67=""),"",IFERROR(G67/D67,""))</f>
        <v/>
      </c>
      <c r="K67" s="32">
        <f>IF(J67="","",IF(ABS(I67)&gt;'Hinweise und Parameter'!$B$5,"Mengen prüfen",IF(J67&lt;'Hinweise und Parameter'!$B$4,"Unter Ziel","Im Ziel")))</f>
        <v/>
      </c>
      <c r="L67" s="33" t="n"/>
    </row>
    <row r="68" ht="21" customHeight="1">
      <c r="A68" s="29" t="n"/>
      <c r="B68" s="30" t="n"/>
      <c r="C68" s="30" t="n"/>
      <c r="D68" s="31" t="n"/>
      <c r="E68" s="31" t="n"/>
      <c r="F68" s="31" t="n"/>
      <c r="G68" s="31" t="n"/>
      <c r="H68" s="10">
        <f>IF(COUNTA(D68:G68)=0,"",SUM(E68:G68))</f>
        <v/>
      </c>
      <c r="I68" s="10">
        <f>IF(OR(D68="",H68=""),"",D68-H68)</f>
        <v/>
      </c>
      <c r="J68" s="9">
        <f>IF(OR(D68="",G68=""),"",IFERROR(G68/D68,""))</f>
        <v/>
      </c>
      <c r="K68" s="32">
        <f>IF(J68="","",IF(ABS(I68)&gt;'Hinweise und Parameter'!$B$5,"Mengen prüfen",IF(J68&lt;'Hinweise und Parameter'!$B$4,"Unter Ziel","Im Ziel")))</f>
        <v/>
      </c>
      <c r="L68" s="33" t="n"/>
    </row>
    <row r="69" ht="21" customHeight="1">
      <c r="A69" s="29" t="n"/>
      <c r="B69" s="30" t="n"/>
      <c r="C69" s="30" t="n"/>
      <c r="D69" s="31" t="n"/>
      <c r="E69" s="31" t="n"/>
      <c r="F69" s="31" t="n"/>
      <c r="G69" s="31" t="n"/>
      <c r="H69" s="10">
        <f>IF(COUNTA(D69:G69)=0,"",SUM(E69:G69))</f>
        <v/>
      </c>
      <c r="I69" s="10">
        <f>IF(OR(D69="",H69=""),"",D69-H69)</f>
        <v/>
      </c>
      <c r="J69" s="9">
        <f>IF(OR(D69="",G69=""),"",IFERROR(G69/D69,""))</f>
        <v/>
      </c>
      <c r="K69" s="32">
        <f>IF(J69="","",IF(ABS(I69)&gt;'Hinweise und Parameter'!$B$5,"Mengen prüfen",IF(J69&lt;'Hinweise und Parameter'!$B$4,"Unter Ziel","Im Ziel")))</f>
        <v/>
      </c>
      <c r="L69" s="33" t="n"/>
    </row>
    <row r="70" ht="21" customHeight="1">
      <c r="A70" s="29" t="n"/>
      <c r="B70" s="30" t="n"/>
      <c r="C70" s="30" t="n"/>
      <c r="D70" s="31" t="n"/>
      <c r="E70" s="31" t="n"/>
      <c r="F70" s="31" t="n"/>
      <c r="G70" s="31" t="n"/>
      <c r="H70" s="10">
        <f>IF(COUNTA(D70:G70)=0,"",SUM(E70:G70))</f>
        <v/>
      </c>
      <c r="I70" s="10">
        <f>IF(OR(D70="",H70=""),"",D70-H70)</f>
        <v/>
      </c>
      <c r="J70" s="9">
        <f>IF(OR(D70="",G70=""),"",IFERROR(G70/D70,""))</f>
        <v/>
      </c>
      <c r="K70" s="32">
        <f>IF(J70="","",IF(ABS(I70)&gt;'Hinweise und Parameter'!$B$5,"Mengen prüfen",IF(J70&lt;'Hinweise und Parameter'!$B$4,"Unter Ziel","Im Ziel")))</f>
        <v/>
      </c>
      <c r="L70" s="33" t="n"/>
    </row>
    <row r="71" ht="21" customHeight="1">
      <c r="A71" s="29" t="n"/>
      <c r="B71" s="30" t="n"/>
      <c r="C71" s="30" t="n"/>
      <c r="D71" s="31" t="n"/>
      <c r="E71" s="31" t="n"/>
      <c r="F71" s="31" t="n"/>
      <c r="G71" s="31" t="n"/>
      <c r="H71" s="10">
        <f>IF(COUNTA(D71:G71)=0,"",SUM(E71:G71))</f>
        <v/>
      </c>
      <c r="I71" s="10">
        <f>IF(OR(D71="",H71=""),"",D71-H71)</f>
        <v/>
      </c>
      <c r="J71" s="9">
        <f>IF(OR(D71="",G71=""),"",IFERROR(G71/D71,""))</f>
        <v/>
      </c>
      <c r="K71" s="32">
        <f>IF(J71="","",IF(ABS(I71)&gt;'Hinweise und Parameter'!$B$5,"Mengen prüfen",IF(J71&lt;'Hinweise und Parameter'!$B$4,"Unter Ziel","Im Ziel")))</f>
        <v/>
      </c>
      <c r="L71" s="33" t="n"/>
    </row>
    <row r="72" ht="21" customHeight="1">
      <c r="A72" s="29" t="n"/>
      <c r="B72" s="30" t="n"/>
      <c r="C72" s="30" t="n"/>
      <c r="D72" s="31" t="n"/>
      <c r="E72" s="31" t="n"/>
      <c r="F72" s="31" t="n"/>
      <c r="G72" s="31" t="n"/>
      <c r="H72" s="10">
        <f>IF(COUNTA(D72:G72)=0,"",SUM(E72:G72))</f>
        <v/>
      </c>
      <c r="I72" s="10">
        <f>IF(OR(D72="",H72=""),"",D72-H72)</f>
        <v/>
      </c>
      <c r="J72" s="9">
        <f>IF(OR(D72="",G72=""),"",IFERROR(G72/D72,""))</f>
        <v/>
      </c>
      <c r="K72" s="32">
        <f>IF(J72="","",IF(ABS(I72)&gt;'Hinweise und Parameter'!$B$5,"Mengen prüfen",IF(J72&lt;'Hinweise und Parameter'!$B$4,"Unter Ziel","Im Ziel")))</f>
        <v/>
      </c>
      <c r="L72" s="33" t="n"/>
    </row>
    <row r="73" ht="21" customHeight="1">
      <c r="A73" s="29" t="n"/>
      <c r="B73" s="30" t="n"/>
      <c r="C73" s="30" t="n"/>
      <c r="D73" s="31" t="n"/>
      <c r="E73" s="31" t="n"/>
      <c r="F73" s="31" t="n"/>
      <c r="G73" s="31" t="n"/>
      <c r="H73" s="10">
        <f>IF(COUNTA(D73:G73)=0,"",SUM(E73:G73))</f>
        <v/>
      </c>
      <c r="I73" s="10">
        <f>IF(OR(D73="",H73=""),"",D73-H73)</f>
        <v/>
      </c>
      <c r="J73" s="9">
        <f>IF(OR(D73="",G73=""),"",IFERROR(G73/D73,""))</f>
        <v/>
      </c>
      <c r="K73" s="32">
        <f>IF(J73="","",IF(ABS(I73)&gt;'Hinweise und Parameter'!$B$5,"Mengen prüfen",IF(J73&lt;'Hinweise und Parameter'!$B$4,"Unter Ziel","Im Ziel")))</f>
        <v/>
      </c>
      <c r="L73" s="33" t="n"/>
    </row>
    <row r="74" ht="21" customHeight="1">
      <c r="A74" s="29" t="n"/>
      <c r="B74" s="30" t="n"/>
      <c r="C74" s="30" t="n"/>
      <c r="D74" s="31" t="n"/>
      <c r="E74" s="31" t="n"/>
      <c r="F74" s="31" t="n"/>
      <c r="G74" s="31" t="n"/>
      <c r="H74" s="10">
        <f>IF(COUNTA(D74:G74)=0,"",SUM(E74:G74))</f>
        <v/>
      </c>
      <c r="I74" s="10">
        <f>IF(OR(D74="",H74=""),"",D74-H74)</f>
        <v/>
      </c>
      <c r="J74" s="9">
        <f>IF(OR(D74="",G74=""),"",IFERROR(G74/D74,""))</f>
        <v/>
      </c>
      <c r="K74" s="32">
        <f>IF(J74="","",IF(ABS(I74)&gt;'Hinweise und Parameter'!$B$5,"Mengen prüfen",IF(J74&lt;'Hinweise und Parameter'!$B$4,"Unter Ziel","Im Ziel")))</f>
        <v/>
      </c>
      <c r="L74" s="33" t="n"/>
    </row>
    <row r="75" ht="21" customHeight="1">
      <c r="A75" s="29" t="n"/>
      <c r="B75" s="30" t="n"/>
      <c r="C75" s="30" t="n"/>
      <c r="D75" s="31" t="n"/>
      <c r="E75" s="31" t="n"/>
      <c r="F75" s="31" t="n"/>
      <c r="G75" s="31" t="n"/>
      <c r="H75" s="10">
        <f>IF(COUNTA(D75:G75)=0,"",SUM(E75:G75))</f>
        <v/>
      </c>
      <c r="I75" s="10">
        <f>IF(OR(D75="",H75=""),"",D75-H75)</f>
        <v/>
      </c>
      <c r="J75" s="9">
        <f>IF(OR(D75="",G75=""),"",IFERROR(G75/D75,""))</f>
        <v/>
      </c>
      <c r="K75" s="32">
        <f>IF(J75="","",IF(ABS(I75)&gt;'Hinweise und Parameter'!$B$5,"Mengen prüfen",IF(J75&lt;'Hinweise und Parameter'!$B$4,"Unter Ziel","Im Ziel")))</f>
        <v/>
      </c>
      <c r="L75" s="33" t="n"/>
    </row>
    <row r="76" ht="21" customHeight="1">
      <c r="A76" s="29" t="n"/>
      <c r="B76" s="30" t="n"/>
      <c r="C76" s="30" t="n"/>
      <c r="D76" s="31" t="n"/>
      <c r="E76" s="31" t="n"/>
      <c r="F76" s="31" t="n"/>
      <c r="G76" s="31" t="n"/>
      <c r="H76" s="10">
        <f>IF(COUNTA(D76:G76)=0,"",SUM(E76:G76))</f>
        <v/>
      </c>
      <c r="I76" s="10">
        <f>IF(OR(D76="",H76=""),"",D76-H76)</f>
        <v/>
      </c>
      <c r="J76" s="9">
        <f>IF(OR(D76="",G76=""),"",IFERROR(G76/D76,""))</f>
        <v/>
      </c>
      <c r="K76" s="32">
        <f>IF(J76="","",IF(ABS(I76)&gt;'Hinweise und Parameter'!$B$5,"Mengen prüfen",IF(J76&lt;'Hinweise und Parameter'!$B$4,"Unter Ziel","Im Ziel")))</f>
        <v/>
      </c>
      <c r="L76" s="33" t="n"/>
    </row>
    <row r="77" ht="21" customHeight="1">
      <c r="A77" s="29" t="n"/>
      <c r="B77" s="30" t="n"/>
      <c r="C77" s="30" t="n"/>
      <c r="D77" s="31" t="n"/>
      <c r="E77" s="31" t="n"/>
      <c r="F77" s="31" t="n"/>
      <c r="G77" s="31" t="n"/>
      <c r="H77" s="10">
        <f>IF(COUNTA(D77:G77)=0,"",SUM(E77:G77))</f>
        <v/>
      </c>
      <c r="I77" s="10">
        <f>IF(OR(D77="",H77=""),"",D77-H77)</f>
        <v/>
      </c>
      <c r="J77" s="9">
        <f>IF(OR(D77="",G77=""),"",IFERROR(G77/D77,""))</f>
        <v/>
      </c>
      <c r="K77" s="32">
        <f>IF(J77="","",IF(ABS(I77)&gt;'Hinweise und Parameter'!$B$5,"Mengen prüfen",IF(J77&lt;'Hinweise und Parameter'!$B$4,"Unter Ziel","Im Ziel")))</f>
        <v/>
      </c>
      <c r="L77" s="33" t="n"/>
    </row>
    <row r="78" ht="21" customHeight="1">
      <c r="A78" s="29" t="n"/>
      <c r="B78" s="30" t="n"/>
      <c r="C78" s="30" t="n"/>
      <c r="D78" s="31" t="n"/>
      <c r="E78" s="31" t="n"/>
      <c r="F78" s="31" t="n"/>
      <c r="G78" s="31" t="n"/>
      <c r="H78" s="10">
        <f>IF(COUNTA(D78:G78)=0,"",SUM(E78:G78))</f>
        <v/>
      </c>
      <c r="I78" s="10">
        <f>IF(OR(D78="",H78=""),"",D78-H78)</f>
        <v/>
      </c>
      <c r="J78" s="9">
        <f>IF(OR(D78="",G78=""),"",IFERROR(G78/D78,""))</f>
        <v/>
      </c>
      <c r="K78" s="32">
        <f>IF(J78="","",IF(ABS(I78)&gt;'Hinweise und Parameter'!$B$5,"Mengen prüfen",IF(J78&lt;'Hinweise und Parameter'!$B$4,"Unter Ziel","Im Ziel")))</f>
        <v/>
      </c>
      <c r="L78" s="33" t="n"/>
    </row>
    <row r="79" ht="21" customHeight="1">
      <c r="A79" s="29" t="n"/>
      <c r="B79" s="30" t="n"/>
      <c r="C79" s="30" t="n"/>
      <c r="D79" s="31" t="n"/>
      <c r="E79" s="31" t="n"/>
      <c r="F79" s="31" t="n"/>
      <c r="G79" s="31" t="n"/>
      <c r="H79" s="10">
        <f>IF(COUNTA(D79:G79)=0,"",SUM(E79:G79))</f>
        <v/>
      </c>
      <c r="I79" s="10">
        <f>IF(OR(D79="",H79=""),"",D79-H79)</f>
        <v/>
      </c>
      <c r="J79" s="9">
        <f>IF(OR(D79="",G79=""),"",IFERROR(G79/D79,""))</f>
        <v/>
      </c>
      <c r="K79" s="32">
        <f>IF(J79="","",IF(ABS(I79)&gt;'Hinweise und Parameter'!$B$5,"Mengen prüfen",IF(J79&lt;'Hinweise und Parameter'!$B$4,"Unter Ziel","Im Ziel")))</f>
        <v/>
      </c>
      <c r="L79" s="33" t="n"/>
    </row>
    <row r="80" ht="21" customHeight="1">
      <c r="A80" s="29" t="n"/>
      <c r="B80" s="30" t="n"/>
      <c r="C80" s="30" t="n"/>
      <c r="D80" s="31" t="n"/>
      <c r="E80" s="31" t="n"/>
      <c r="F80" s="31" t="n"/>
      <c r="G80" s="31" t="n"/>
      <c r="H80" s="10">
        <f>IF(COUNTA(D80:G80)=0,"",SUM(E80:G80))</f>
        <v/>
      </c>
      <c r="I80" s="10">
        <f>IF(OR(D80="",H80=""),"",D80-H80)</f>
        <v/>
      </c>
      <c r="J80" s="9">
        <f>IF(OR(D80="",G80=""),"",IFERROR(G80/D80,""))</f>
        <v/>
      </c>
      <c r="K80" s="32">
        <f>IF(J80="","",IF(ABS(I80)&gt;'Hinweise und Parameter'!$B$5,"Mengen prüfen",IF(J80&lt;'Hinweise und Parameter'!$B$4,"Unter Ziel","Im Ziel")))</f>
        <v/>
      </c>
      <c r="L80" s="33" t="n"/>
    </row>
    <row r="81" ht="21" customHeight="1">
      <c r="A81" s="29" t="n"/>
      <c r="B81" s="30" t="n"/>
      <c r="C81" s="30" t="n"/>
      <c r="D81" s="31" t="n"/>
      <c r="E81" s="31" t="n"/>
      <c r="F81" s="31" t="n"/>
      <c r="G81" s="31" t="n"/>
      <c r="H81" s="10">
        <f>IF(COUNTA(D81:G81)=0,"",SUM(E81:G81))</f>
        <v/>
      </c>
      <c r="I81" s="10">
        <f>IF(OR(D81="",H81=""),"",D81-H81)</f>
        <v/>
      </c>
      <c r="J81" s="9">
        <f>IF(OR(D81="",G81=""),"",IFERROR(G81/D81,""))</f>
        <v/>
      </c>
      <c r="K81" s="32">
        <f>IF(J81="","",IF(ABS(I81)&gt;'Hinweise und Parameter'!$B$5,"Mengen prüfen",IF(J81&lt;'Hinweise und Parameter'!$B$4,"Unter Ziel","Im Ziel")))</f>
        <v/>
      </c>
      <c r="L81" s="33" t="n"/>
    </row>
    <row r="82" ht="21" customHeight="1">
      <c r="A82" s="29" t="n"/>
      <c r="B82" s="30" t="n"/>
      <c r="C82" s="30" t="n"/>
      <c r="D82" s="31" t="n"/>
      <c r="E82" s="31" t="n"/>
      <c r="F82" s="31" t="n"/>
      <c r="G82" s="31" t="n"/>
      <c r="H82" s="10">
        <f>IF(COUNTA(D82:G82)=0,"",SUM(E82:G82))</f>
        <v/>
      </c>
      <c r="I82" s="10">
        <f>IF(OR(D82="",H82=""),"",D82-H82)</f>
        <v/>
      </c>
      <c r="J82" s="9">
        <f>IF(OR(D82="",G82=""),"",IFERROR(G82/D82,""))</f>
        <v/>
      </c>
      <c r="K82" s="32">
        <f>IF(J82="","",IF(ABS(I82)&gt;'Hinweise und Parameter'!$B$5,"Mengen prüfen",IF(J82&lt;'Hinweise und Parameter'!$B$4,"Unter Ziel","Im Ziel")))</f>
        <v/>
      </c>
      <c r="L82" s="33" t="n"/>
    </row>
    <row r="83" ht="21" customHeight="1">
      <c r="A83" s="29" t="n"/>
      <c r="B83" s="30" t="n"/>
      <c r="C83" s="30" t="n"/>
      <c r="D83" s="31" t="n"/>
      <c r="E83" s="31" t="n"/>
      <c r="F83" s="31" t="n"/>
      <c r="G83" s="31" t="n"/>
      <c r="H83" s="10">
        <f>IF(COUNTA(D83:G83)=0,"",SUM(E83:G83))</f>
        <v/>
      </c>
      <c r="I83" s="10">
        <f>IF(OR(D83="",H83=""),"",D83-H83)</f>
        <v/>
      </c>
      <c r="J83" s="9">
        <f>IF(OR(D83="",G83=""),"",IFERROR(G83/D83,""))</f>
        <v/>
      </c>
      <c r="K83" s="32">
        <f>IF(J83="","",IF(ABS(I83)&gt;'Hinweise und Parameter'!$B$5,"Mengen prüfen",IF(J83&lt;'Hinweise und Parameter'!$B$4,"Unter Ziel","Im Ziel")))</f>
        <v/>
      </c>
      <c r="L83" s="33" t="n"/>
    </row>
    <row r="84" ht="21" customHeight="1">
      <c r="A84" s="29" t="n"/>
      <c r="B84" s="30" t="n"/>
      <c r="C84" s="30" t="n"/>
      <c r="D84" s="31" t="n"/>
      <c r="E84" s="31" t="n"/>
      <c r="F84" s="31" t="n"/>
      <c r="G84" s="31" t="n"/>
      <c r="H84" s="10">
        <f>IF(COUNTA(D84:G84)=0,"",SUM(E84:G84))</f>
        <v/>
      </c>
      <c r="I84" s="10">
        <f>IF(OR(D84="",H84=""),"",D84-H84)</f>
        <v/>
      </c>
      <c r="J84" s="9">
        <f>IF(OR(D84="",G84=""),"",IFERROR(G84/D84,""))</f>
        <v/>
      </c>
      <c r="K84" s="32">
        <f>IF(J84="","",IF(ABS(I84)&gt;'Hinweise und Parameter'!$B$5,"Mengen prüfen",IF(J84&lt;'Hinweise und Parameter'!$B$4,"Unter Ziel","Im Ziel")))</f>
        <v/>
      </c>
      <c r="L84" s="33" t="n"/>
    </row>
    <row r="85" ht="21" customHeight="1">
      <c r="A85" s="29" t="n"/>
      <c r="B85" s="30" t="n"/>
      <c r="C85" s="30" t="n"/>
      <c r="D85" s="31" t="n"/>
      <c r="E85" s="31" t="n"/>
      <c r="F85" s="31" t="n"/>
      <c r="G85" s="31" t="n"/>
      <c r="H85" s="10">
        <f>IF(COUNTA(D85:G85)=0,"",SUM(E85:G85))</f>
        <v/>
      </c>
      <c r="I85" s="10">
        <f>IF(OR(D85="",H85=""),"",D85-H85)</f>
        <v/>
      </c>
      <c r="J85" s="9">
        <f>IF(OR(D85="",G85=""),"",IFERROR(G85/D85,""))</f>
        <v/>
      </c>
      <c r="K85" s="32">
        <f>IF(J85="","",IF(ABS(I85)&gt;'Hinweise und Parameter'!$B$5,"Mengen prüfen",IF(J85&lt;'Hinweise und Parameter'!$B$4,"Unter Ziel","Im Ziel")))</f>
        <v/>
      </c>
      <c r="L85" s="33" t="n"/>
    </row>
    <row r="86" ht="21" customHeight="1">
      <c r="A86" s="29" t="n"/>
      <c r="B86" s="30" t="n"/>
      <c r="C86" s="30" t="n"/>
      <c r="D86" s="31" t="n"/>
      <c r="E86" s="31" t="n"/>
      <c r="F86" s="31" t="n"/>
      <c r="G86" s="31" t="n"/>
      <c r="H86" s="10">
        <f>IF(COUNTA(D86:G86)=0,"",SUM(E86:G86))</f>
        <v/>
      </c>
      <c r="I86" s="10">
        <f>IF(OR(D86="",H86=""),"",D86-H86)</f>
        <v/>
      </c>
      <c r="J86" s="9">
        <f>IF(OR(D86="",G86=""),"",IFERROR(G86/D86,""))</f>
        <v/>
      </c>
      <c r="K86" s="32">
        <f>IF(J86="","",IF(ABS(I86)&gt;'Hinweise und Parameter'!$B$5,"Mengen prüfen",IF(J86&lt;'Hinweise und Parameter'!$B$4,"Unter Ziel","Im Ziel")))</f>
        <v/>
      </c>
      <c r="L86" s="33" t="n"/>
    </row>
    <row r="87" ht="21" customHeight="1">
      <c r="A87" s="29" t="n"/>
      <c r="B87" s="30" t="n"/>
      <c r="C87" s="30" t="n"/>
      <c r="D87" s="31" t="n"/>
      <c r="E87" s="31" t="n"/>
      <c r="F87" s="31" t="n"/>
      <c r="G87" s="31" t="n"/>
      <c r="H87" s="10">
        <f>IF(COUNTA(D87:G87)=0,"",SUM(E87:G87))</f>
        <v/>
      </c>
      <c r="I87" s="10">
        <f>IF(OR(D87="",H87=""),"",D87-H87)</f>
        <v/>
      </c>
      <c r="J87" s="9">
        <f>IF(OR(D87="",G87=""),"",IFERROR(G87/D87,""))</f>
        <v/>
      </c>
      <c r="K87" s="32">
        <f>IF(J87="","",IF(ABS(I87)&gt;'Hinweise und Parameter'!$B$5,"Mengen prüfen",IF(J87&lt;'Hinweise und Parameter'!$B$4,"Unter Ziel","Im Ziel")))</f>
        <v/>
      </c>
      <c r="L87" s="33" t="n"/>
    </row>
    <row r="88" ht="21" customHeight="1">
      <c r="A88" s="29" t="n"/>
      <c r="B88" s="30" t="n"/>
      <c r="C88" s="30" t="n"/>
      <c r="D88" s="31" t="n"/>
      <c r="E88" s="31" t="n"/>
      <c r="F88" s="31" t="n"/>
      <c r="G88" s="31" t="n"/>
      <c r="H88" s="10">
        <f>IF(COUNTA(D88:G88)=0,"",SUM(E88:G88))</f>
        <v/>
      </c>
      <c r="I88" s="10">
        <f>IF(OR(D88="",H88=""),"",D88-H88)</f>
        <v/>
      </c>
      <c r="J88" s="9">
        <f>IF(OR(D88="",G88=""),"",IFERROR(G88/D88,""))</f>
        <v/>
      </c>
      <c r="K88" s="32">
        <f>IF(J88="","",IF(ABS(I88)&gt;'Hinweise und Parameter'!$B$5,"Mengen prüfen",IF(J88&lt;'Hinweise und Parameter'!$B$4,"Unter Ziel","Im Ziel")))</f>
        <v/>
      </c>
      <c r="L88" s="33" t="n"/>
    </row>
    <row r="89" ht="21" customHeight="1">
      <c r="A89" s="29" t="n"/>
      <c r="B89" s="30" t="n"/>
      <c r="C89" s="30" t="n"/>
      <c r="D89" s="31" t="n"/>
      <c r="E89" s="31" t="n"/>
      <c r="F89" s="31" t="n"/>
      <c r="G89" s="31" t="n"/>
      <c r="H89" s="10">
        <f>IF(COUNTA(D89:G89)=0,"",SUM(E89:G89))</f>
        <v/>
      </c>
      <c r="I89" s="10">
        <f>IF(OR(D89="",H89=""),"",D89-H89)</f>
        <v/>
      </c>
      <c r="J89" s="9">
        <f>IF(OR(D89="",G89=""),"",IFERROR(G89/D89,""))</f>
        <v/>
      </c>
      <c r="K89" s="32">
        <f>IF(J89="","",IF(ABS(I89)&gt;'Hinweise und Parameter'!$B$5,"Mengen prüfen",IF(J89&lt;'Hinweise und Parameter'!$B$4,"Unter Ziel","Im Ziel")))</f>
        <v/>
      </c>
      <c r="L89" s="33" t="n"/>
    </row>
    <row r="90" ht="21" customHeight="1">
      <c r="A90" s="29" t="n"/>
      <c r="B90" s="30" t="n"/>
      <c r="C90" s="30" t="n"/>
      <c r="D90" s="31" t="n"/>
      <c r="E90" s="31" t="n"/>
      <c r="F90" s="31" t="n"/>
      <c r="G90" s="31" t="n"/>
      <c r="H90" s="10">
        <f>IF(COUNTA(D90:G90)=0,"",SUM(E90:G90))</f>
        <v/>
      </c>
      <c r="I90" s="10">
        <f>IF(OR(D90="",H90=""),"",D90-H90)</f>
        <v/>
      </c>
      <c r="J90" s="9">
        <f>IF(OR(D90="",G90=""),"",IFERROR(G90/D90,""))</f>
        <v/>
      </c>
      <c r="K90" s="32">
        <f>IF(J90="","",IF(ABS(I90)&gt;'Hinweise und Parameter'!$B$5,"Mengen prüfen",IF(J90&lt;'Hinweise und Parameter'!$B$4,"Unter Ziel","Im Ziel")))</f>
        <v/>
      </c>
      <c r="L90" s="33" t="n"/>
    </row>
    <row r="91" ht="21" customHeight="1">
      <c r="A91" s="29" t="n"/>
      <c r="B91" s="30" t="n"/>
      <c r="C91" s="30" t="n"/>
      <c r="D91" s="31" t="n"/>
      <c r="E91" s="31" t="n"/>
      <c r="F91" s="31" t="n"/>
      <c r="G91" s="31" t="n"/>
      <c r="H91" s="10">
        <f>IF(COUNTA(D91:G91)=0,"",SUM(E91:G91))</f>
        <v/>
      </c>
      <c r="I91" s="10">
        <f>IF(OR(D91="",H91=""),"",D91-H91)</f>
        <v/>
      </c>
      <c r="J91" s="9">
        <f>IF(OR(D91="",G91=""),"",IFERROR(G91/D91,""))</f>
        <v/>
      </c>
      <c r="K91" s="32">
        <f>IF(J91="","",IF(ABS(I91)&gt;'Hinweise und Parameter'!$B$5,"Mengen prüfen",IF(J91&lt;'Hinweise und Parameter'!$B$4,"Unter Ziel","Im Ziel")))</f>
        <v/>
      </c>
      <c r="L91" s="33" t="n"/>
    </row>
    <row r="92" ht="21" customHeight="1">
      <c r="A92" s="29" t="n"/>
      <c r="B92" s="30" t="n"/>
      <c r="C92" s="30" t="n"/>
      <c r="D92" s="31" t="n"/>
      <c r="E92" s="31" t="n"/>
      <c r="F92" s="31" t="n"/>
      <c r="G92" s="31" t="n"/>
      <c r="H92" s="10">
        <f>IF(COUNTA(D92:G92)=0,"",SUM(E92:G92))</f>
        <v/>
      </c>
      <c r="I92" s="10">
        <f>IF(OR(D92="",H92=""),"",D92-H92)</f>
        <v/>
      </c>
      <c r="J92" s="9">
        <f>IF(OR(D92="",G92=""),"",IFERROR(G92/D92,""))</f>
        <v/>
      </c>
      <c r="K92" s="32">
        <f>IF(J92="","",IF(ABS(I92)&gt;'Hinweise und Parameter'!$B$5,"Mengen prüfen",IF(J92&lt;'Hinweise und Parameter'!$B$4,"Unter Ziel","Im Ziel")))</f>
        <v/>
      </c>
      <c r="L92" s="33" t="n"/>
    </row>
    <row r="93" ht="21" customHeight="1">
      <c r="A93" s="29" t="n"/>
      <c r="B93" s="30" t="n"/>
      <c r="C93" s="30" t="n"/>
      <c r="D93" s="31" t="n"/>
      <c r="E93" s="31" t="n"/>
      <c r="F93" s="31" t="n"/>
      <c r="G93" s="31" t="n"/>
      <c r="H93" s="10">
        <f>IF(COUNTA(D93:G93)=0,"",SUM(E93:G93))</f>
        <v/>
      </c>
      <c r="I93" s="10">
        <f>IF(OR(D93="",H93=""),"",D93-H93)</f>
        <v/>
      </c>
      <c r="J93" s="9">
        <f>IF(OR(D93="",G93=""),"",IFERROR(G93/D93,""))</f>
        <v/>
      </c>
      <c r="K93" s="32">
        <f>IF(J93="","",IF(ABS(I93)&gt;'Hinweise und Parameter'!$B$5,"Mengen prüfen",IF(J93&lt;'Hinweise und Parameter'!$B$4,"Unter Ziel","Im Ziel")))</f>
        <v/>
      </c>
      <c r="L93" s="33" t="n"/>
    </row>
    <row r="94" ht="21" customHeight="1">
      <c r="A94" s="29" t="n"/>
      <c r="B94" s="30" t="n"/>
      <c r="C94" s="30" t="n"/>
      <c r="D94" s="31" t="n"/>
      <c r="E94" s="31" t="n"/>
      <c r="F94" s="31" t="n"/>
      <c r="G94" s="31" t="n"/>
      <c r="H94" s="10">
        <f>IF(COUNTA(D94:G94)=0,"",SUM(E94:G94))</f>
        <v/>
      </c>
      <c r="I94" s="10">
        <f>IF(OR(D94="",H94=""),"",D94-H94)</f>
        <v/>
      </c>
      <c r="J94" s="9">
        <f>IF(OR(D94="",G94=""),"",IFERROR(G94/D94,""))</f>
        <v/>
      </c>
      <c r="K94" s="32">
        <f>IF(J94="","",IF(ABS(I94)&gt;'Hinweise und Parameter'!$B$5,"Mengen prüfen",IF(J94&lt;'Hinweise und Parameter'!$B$4,"Unter Ziel","Im Ziel")))</f>
        <v/>
      </c>
      <c r="L94" s="33" t="n"/>
    </row>
    <row r="95" ht="21" customHeight="1">
      <c r="A95" s="29" t="n"/>
      <c r="B95" s="30" t="n"/>
      <c r="C95" s="30" t="n"/>
      <c r="D95" s="31" t="n"/>
      <c r="E95" s="31" t="n"/>
      <c r="F95" s="31" t="n"/>
      <c r="G95" s="31" t="n"/>
      <c r="H95" s="10">
        <f>IF(COUNTA(D95:G95)=0,"",SUM(E95:G95))</f>
        <v/>
      </c>
      <c r="I95" s="10">
        <f>IF(OR(D95="",H95=""),"",D95-H95)</f>
        <v/>
      </c>
      <c r="J95" s="9">
        <f>IF(OR(D95="",G95=""),"",IFERROR(G95/D95,""))</f>
        <v/>
      </c>
      <c r="K95" s="32">
        <f>IF(J95="","",IF(ABS(I95)&gt;'Hinweise und Parameter'!$B$5,"Mengen prüfen",IF(J95&lt;'Hinweise und Parameter'!$B$4,"Unter Ziel","Im Ziel")))</f>
        <v/>
      </c>
      <c r="L95" s="33" t="n"/>
    </row>
    <row r="96" ht="21" customHeight="1">
      <c r="A96" s="29" t="n"/>
      <c r="B96" s="30" t="n"/>
      <c r="C96" s="30" t="n"/>
      <c r="D96" s="31" t="n"/>
      <c r="E96" s="31" t="n"/>
      <c r="F96" s="31" t="n"/>
      <c r="G96" s="31" t="n"/>
      <c r="H96" s="10">
        <f>IF(COUNTA(D96:G96)=0,"",SUM(E96:G96))</f>
        <v/>
      </c>
      <c r="I96" s="10">
        <f>IF(OR(D96="",H96=""),"",D96-H96)</f>
        <v/>
      </c>
      <c r="J96" s="9">
        <f>IF(OR(D96="",G96=""),"",IFERROR(G96/D96,""))</f>
        <v/>
      </c>
      <c r="K96" s="32">
        <f>IF(J96="","",IF(ABS(I96)&gt;'Hinweise und Parameter'!$B$5,"Mengen prüfen",IF(J96&lt;'Hinweise und Parameter'!$B$4,"Unter Ziel","Im Ziel")))</f>
        <v/>
      </c>
      <c r="L96" s="33" t="n"/>
    </row>
    <row r="97" ht="21" customHeight="1">
      <c r="A97" s="29" t="n"/>
      <c r="B97" s="30" t="n"/>
      <c r="C97" s="30" t="n"/>
      <c r="D97" s="31" t="n"/>
      <c r="E97" s="31" t="n"/>
      <c r="F97" s="31" t="n"/>
      <c r="G97" s="31" t="n"/>
      <c r="H97" s="10">
        <f>IF(COUNTA(D97:G97)=0,"",SUM(E97:G97))</f>
        <v/>
      </c>
      <c r="I97" s="10">
        <f>IF(OR(D97="",H97=""),"",D97-H97)</f>
        <v/>
      </c>
      <c r="J97" s="9">
        <f>IF(OR(D97="",G97=""),"",IFERROR(G97/D97,""))</f>
        <v/>
      </c>
      <c r="K97" s="32">
        <f>IF(J97="","",IF(ABS(I97)&gt;'Hinweise und Parameter'!$B$5,"Mengen prüfen",IF(J97&lt;'Hinweise und Parameter'!$B$4,"Unter Ziel","Im Ziel")))</f>
        <v/>
      </c>
      <c r="L97" s="33" t="n"/>
    </row>
    <row r="98" ht="21" customHeight="1">
      <c r="A98" s="29" t="n"/>
      <c r="B98" s="30" t="n"/>
      <c r="C98" s="30" t="n"/>
      <c r="D98" s="31" t="n"/>
      <c r="E98" s="31" t="n"/>
      <c r="F98" s="31" t="n"/>
      <c r="G98" s="31" t="n"/>
      <c r="H98" s="10">
        <f>IF(COUNTA(D98:G98)=0,"",SUM(E98:G98))</f>
        <v/>
      </c>
      <c r="I98" s="10">
        <f>IF(OR(D98="",H98=""),"",D98-H98)</f>
        <v/>
      </c>
      <c r="J98" s="9">
        <f>IF(OR(D98="",G98=""),"",IFERROR(G98/D98,""))</f>
        <v/>
      </c>
      <c r="K98" s="32">
        <f>IF(J98="","",IF(ABS(I98)&gt;'Hinweise und Parameter'!$B$5,"Mengen prüfen",IF(J98&lt;'Hinweise und Parameter'!$B$4,"Unter Ziel","Im Ziel")))</f>
        <v/>
      </c>
      <c r="L98" s="33" t="n"/>
    </row>
    <row r="99" ht="21" customHeight="1">
      <c r="A99" s="29" t="n"/>
      <c r="B99" s="30" t="n"/>
      <c r="C99" s="30" t="n"/>
      <c r="D99" s="31" t="n"/>
      <c r="E99" s="31" t="n"/>
      <c r="F99" s="31" t="n"/>
      <c r="G99" s="31" t="n"/>
      <c r="H99" s="10">
        <f>IF(COUNTA(D99:G99)=0,"",SUM(E99:G99))</f>
        <v/>
      </c>
      <c r="I99" s="10">
        <f>IF(OR(D99="",H99=""),"",D99-H99)</f>
        <v/>
      </c>
      <c r="J99" s="9">
        <f>IF(OR(D99="",G99=""),"",IFERROR(G99/D99,""))</f>
        <v/>
      </c>
      <c r="K99" s="32">
        <f>IF(J99="","",IF(ABS(I99)&gt;'Hinweise und Parameter'!$B$5,"Mengen prüfen",IF(J99&lt;'Hinweise und Parameter'!$B$4,"Unter Ziel","Im Ziel")))</f>
        <v/>
      </c>
      <c r="L99" s="33" t="n"/>
    </row>
    <row r="100" ht="21" customHeight="1">
      <c r="A100" s="29" t="n"/>
      <c r="B100" s="30" t="n"/>
      <c r="C100" s="30" t="n"/>
      <c r="D100" s="31" t="n"/>
      <c r="E100" s="31" t="n"/>
      <c r="F100" s="31" t="n"/>
      <c r="G100" s="31" t="n"/>
      <c r="H100" s="10">
        <f>IF(COUNTA(D100:G100)=0,"",SUM(E100:G100))</f>
        <v/>
      </c>
      <c r="I100" s="10">
        <f>IF(OR(D100="",H100=""),"",D100-H100)</f>
        <v/>
      </c>
      <c r="J100" s="9">
        <f>IF(OR(D100="",G100=""),"",IFERROR(G100/D100,""))</f>
        <v/>
      </c>
      <c r="K100" s="32">
        <f>IF(J100="","",IF(ABS(I100)&gt;'Hinweise und Parameter'!$B$5,"Mengen prüfen",IF(J100&lt;'Hinweise und Parameter'!$B$4,"Unter Ziel","Im Ziel")))</f>
        <v/>
      </c>
      <c r="L100" s="33" t="n"/>
    </row>
    <row r="101" ht="21" customHeight="1">
      <c r="A101" s="29" t="n"/>
      <c r="B101" s="30" t="n"/>
      <c r="C101" s="30" t="n"/>
      <c r="D101" s="31" t="n"/>
      <c r="E101" s="31" t="n"/>
      <c r="F101" s="31" t="n"/>
      <c r="G101" s="31" t="n"/>
      <c r="H101" s="10">
        <f>IF(COUNTA(D101:G101)=0,"",SUM(E101:G101))</f>
        <v/>
      </c>
      <c r="I101" s="10">
        <f>IF(OR(D101="",H101=""),"",D101-H101)</f>
        <v/>
      </c>
      <c r="J101" s="9">
        <f>IF(OR(D101="",G101=""),"",IFERROR(G101/D101,""))</f>
        <v/>
      </c>
      <c r="K101" s="32">
        <f>IF(J101="","",IF(ABS(I101)&gt;'Hinweise und Parameter'!$B$5,"Mengen prüfen",IF(J101&lt;'Hinweise und Parameter'!$B$4,"Unter Ziel","Im Ziel")))</f>
        <v/>
      </c>
      <c r="L101" s="33" t="n"/>
    </row>
    <row r="102" ht="21" customHeight="1">
      <c r="A102" s="29" t="n"/>
      <c r="B102" s="30" t="n"/>
      <c r="C102" s="30" t="n"/>
      <c r="D102" s="31" t="n"/>
      <c r="E102" s="31" t="n"/>
      <c r="F102" s="31" t="n"/>
      <c r="G102" s="31" t="n"/>
      <c r="H102" s="10">
        <f>IF(COUNTA(D102:G102)=0,"",SUM(E102:G102))</f>
        <v/>
      </c>
      <c r="I102" s="10">
        <f>IF(OR(D102="",H102=""),"",D102-H102)</f>
        <v/>
      </c>
      <c r="J102" s="9">
        <f>IF(OR(D102="",G102=""),"",IFERROR(G102/D102,""))</f>
        <v/>
      </c>
      <c r="K102" s="32">
        <f>IF(J102="","",IF(ABS(I102)&gt;'Hinweise und Parameter'!$B$5,"Mengen prüfen",IF(J102&lt;'Hinweise und Parameter'!$B$4,"Unter Ziel","Im Ziel")))</f>
        <v/>
      </c>
      <c r="L102" s="33" t="n"/>
    </row>
    <row r="103" ht="21" customHeight="1">
      <c r="A103" s="29" t="n"/>
      <c r="B103" s="30" t="n"/>
      <c r="C103" s="30" t="n"/>
      <c r="D103" s="31" t="n"/>
      <c r="E103" s="31" t="n"/>
      <c r="F103" s="31" t="n"/>
      <c r="G103" s="31" t="n"/>
      <c r="H103" s="10">
        <f>IF(COUNTA(D103:G103)=0,"",SUM(E103:G103))</f>
        <v/>
      </c>
      <c r="I103" s="10">
        <f>IF(OR(D103="",H103=""),"",D103-H103)</f>
        <v/>
      </c>
      <c r="J103" s="9">
        <f>IF(OR(D103="",G103=""),"",IFERROR(G103/D103,""))</f>
        <v/>
      </c>
      <c r="K103" s="32">
        <f>IF(J103="","",IF(ABS(I103)&gt;'Hinweise und Parameter'!$B$5,"Mengen prüfen",IF(J103&lt;'Hinweise und Parameter'!$B$4,"Unter Ziel","Im Ziel")))</f>
        <v/>
      </c>
      <c r="L103" s="33" t="n"/>
    </row>
    <row r="104" ht="21" customHeight="1">
      <c r="A104" s="29" t="n"/>
      <c r="B104" s="30" t="n"/>
      <c r="C104" s="30" t="n"/>
      <c r="D104" s="31" t="n"/>
      <c r="E104" s="31" t="n"/>
      <c r="F104" s="31" t="n"/>
      <c r="G104" s="31" t="n"/>
      <c r="H104" s="10">
        <f>IF(COUNTA(D104:G104)=0,"",SUM(E104:G104))</f>
        <v/>
      </c>
      <c r="I104" s="10">
        <f>IF(OR(D104="",H104=""),"",D104-H104)</f>
        <v/>
      </c>
      <c r="J104" s="9">
        <f>IF(OR(D104="",G104=""),"",IFERROR(G104/D104,""))</f>
        <v/>
      </c>
      <c r="K104" s="32">
        <f>IF(J104="","",IF(ABS(I104)&gt;'Hinweise und Parameter'!$B$5,"Mengen prüfen",IF(J104&lt;'Hinweise und Parameter'!$B$4,"Unter Ziel","Im Ziel")))</f>
        <v/>
      </c>
      <c r="L104" s="33" t="n"/>
    </row>
    <row r="105" ht="21" customHeight="1">
      <c r="A105" s="29" t="n"/>
      <c r="B105" s="30" t="n"/>
      <c r="C105" s="30" t="n"/>
      <c r="D105" s="31" t="n"/>
      <c r="E105" s="31" t="n"/>
      <c r="F105" s="31" t="n"/>
      <c r="G105" s="31" t="n"/>
      <c r="H105" s="10">
        <f>IF(COUNTA(D105:G105)=0,"",SUM(E105:G105))</f>
        <v/>
      </c>
      <c r="I105" s="10">
        <f>IF(OR(D105="",H105=""),"",D105-H105)</f>
        <v/>
      </c>
      <c r="J105" s="9">
        <f>IF(OR(D105="",G105=""),"",IFERROR(G105/D105,""))</f>
        <v/>
      </c>
      <c r="K105" s="32">
        <f>IF(J105="","",IF(ABS(I105)&gt;'Hinweise und Parameter'!$B$5,"Mengen prüfen",IF(J105&lt;'Hinweise und Parameter'!$B$4,"Unter Ziel","Im Ziel")))</f>
        <v/>
      </c>
      <c r="L105" s="33" t="n"/>
    </row>
    <row r="106" ht="21" customHeight="1">
      <c r="A106" s="29" t="n"/>
      <c r="B106" s="30" t="n"/>
      <c r="C106" s="30" t="n"/>
      <c r="D106" s="31" t="n"/>
      <c r="E106" s="31" t="n"/>
      <c r="F106" s="31" t="n"/>
      <c r="G106" s="31" t="n"/>
      <c r="H106" s="10">
        <f>IF(COUNTA(D106:G106)=0,"",SUM(E106:G106))</f>
        <v/>
      </c>
      <c r="I106" s="10">
        <f>IF(OR(D106="",H106=""),"",D106-H106)</f>
        <v/>
      </c>
      <c r="J106" s="9">
        <f>IF(OR(D106="",G106=""),"",IFERROR(G106/D106,""))</f>
        <v/>
      </c>
      <c r="K106" s="32">
        <f>IF(J106="","",IF(ABS(I106)&gt;'Hinweise und Parameter'!$B$5,"Mengen prüfen",IF(J106&lt;'Hinweise und Parameter'!$B$4,"Unter Ziel","Im Ziel")))</f>
        <v/>
      </c>
      <c r="L106" s="33" t="n"/>
    </row>
    <row r="107" ht="21" customHeight="1">
      <c r="A107" s="29" t="n"/>
      <c r="B107" s="30" t="n"/>
      <c r="C107" s="30" t="n"/>
      <c r="D107" s="31" t="n"/>
      <c r="E107" s="31" t="n"/>
      <c r="F107" s="31" t="n"/>
      <c r="G107" s="31" t="n"/>
      <c r="H107" s="10">
        <f>IF(COUNTA(D107:G107)=0,"",SUM(E107:G107))</f>
        <v/>
      </c>
      <c r="I107" s="10">
        <f>IF(OR(D107="",H107=""),"",D107-H107)</f>
        <v/>
      </c>
      <c r="J107" s="9">
        <f>IF(OR(D107="",G107=""),"",IFERROR(G107/D107,""))</f>
        <v/>
      </c>
      <c r="K107" s="32">
        <f>IF(J107="","",IF(ABS(I107)&gt;'Hinweise und Parameter'!$B$5,"Mengen prüfen",IF(J107&lt;'Hinweise und Parameter'!$B$4,"Unter Ziel","Im Ziel")))</f>
        <v/>
      </c>
      <c r="L107" s="33" t="n"/>
    </row>
    <row r="108" ht="21" customHeight="1">
      <c r="A108" s="29" t="n"/>
      <c r="B108" s="30" t="n"/>
      <c r="C108" s="30" t="n"/>
      <c r="D108" s="31" t="n"/>
      <c r="E108" s="31" t="n"/>
      <c r="F108" s="31" t="n"/>
      <c r="G108" s="31" t="n"/>
      <c r="H108" s="10">
        <f>IF(COUNTA(D108:G108)=0,"",SUM(E108:G108))</f>
        <v/>
      </c>
      <c r="I108" s="10">
        <f>IF(OR(D108="",H108=""),"",D108-H108)</f>
        <v/>
      </c>
      <c r="J108" s="9">
        <f>IF(OR(D108="",G108=""),"",IFERROR(G108/D108,""))</f>
        <v/>
      </c>
      <c r="K108" s="32">
        <f>IF(J108="","",IF(ABS(I108)&gt;'Hinweise und Parameter'!$B$5,"Mengen prüfen",IF(J108&lt;'Hinweise und Parameter'!$B$4,"Unter Ziel","Im Ziel")))</f>
        <v/>
      </c>
      <c r="L108" s="33" t="n"/>
    </row>
    <row r="109" ht="21" customHeight="1">
      <c r="A109" s="29" t="n"/>
      <c r="B109" s="30" t="n"/>
      <c r="C109" s="30" t="n"/>
      <c r="D109" s="31" t="n"/>
      <c r="E109" s="31" t="n"/>
      <c r="F109" s="31" t="n"/>
      <c r="G109" s="31" t="n"/>
      <c r="H109" s="10">
        <f>IF(COUNTA(D109:G109)=0,"",SUM(E109:G109))</f>
        <v/>
      </c>
      <c r="I109" s="10">
        <f>IF(OR(D109="",H109=""),"",D109-H109)</f>
        <v/>
      </c>
      <c r="J109" s="9">
        <f>IF(OR(D109="",G109=""),"",IFERROR(G109/D109,""))</f>
        <v/>
      </c>
      <c r="K109" s="32">
        <f>IF(J109="","",IF(ABS(I109)&gt;'Hinweise und Parameter'!$B$5,"Mengen prüfen",IF(J109&lt;'Hinweise und Parameter'!$B$4,"Unter Ziel","Im Ziel")))</f>
        <v/>
      </c>
      <c r="L109" s="33" t="n"/>
    </row>
    <row r="110" ht="21" customHeight="1">
      <c r="A110" s="29" t="n"/>
      <c r="B110" s="30" t="n"/>
      <c r="C110" s="30" t="n"/>
      <c r="D110" s="31" t="n"/>
      <c r="E110" s="31" t="n"/>
      <c r="F110" s="31" t="n"/>
      <c r="G110" s="31" t="n"/>
      <c r="H110" s="10">
        <f>IF(COUNTA(D110:G110)=0,"",SUM(E110:G110))</f>
        <v/>
      </c>
      <c r="I110" s="10">
        <f>IF(OR(D110="",H110=""),"",D110-H110)</f>
        <v/>
      </c>
      <c r="J110" s="9">
        <f>IF(OR(D110="",G110=""),"",IFERROR(G110/D110,""))</f>
        <v/>
      </c>
      <c r="K110" s="32">
        <f>IF(J110="","",IF(ABS(I110)&gt;'Hinweise und Parameter'!$B$5,"Mengen prüfen",IF(J110&lt;'Hinweise und Parameter'!$B$4,"Unter Ziel","Im Ziel")))</f>
        <v/>
      </c>
      <c r="L110" s="33" t="n"/>
    </row>
    <row r="111" ht="21" customHeight="1">
      <c r="A111" s="29" t="n"/>
      <c r="B111" s="30" t="n"/>
      <c r="C111" s="30" t="n"/>
      <c r="D111" s="31" t="n"/>
      <c r="E111" s="31" t="n"/>
      <c r="F111" s="31" t="n"/>
      <c r="G111" s="31" t="n"/>
      <c r="H111" s="10">
        <f>IF(COUNTA(D111:G111)=0,"",SUM(E111:G111))</f>
        <v/>
      </c>
      <c r="I111" s="10">
        <f>IF(OR(D111="",H111=""),"",D111-H111)</f>
        <v/>
      </c>
      <c r="J111" s="9">
        <f>IF(OR(D111="",G111=""),"",IFERROR(G111/D111,""))</f>
        <v/>
      </c>
      <c r="K111" s="32">
        <f>IF(J111="","",IF(ABS(I111)&gt;'Hinweise und Parameter'!$B$5,"Mengen prüfen",IF(J111&lt;'Hinweise und Parameter'!$B$4,"Unter Ziel","Im Ziel")))</f>
        <v/>
      </c>
      <c r="L111" s="33" t="n"/>
    </row>
    <row r="112" ht="21" customHeight="1">
      <c r="A112" s="29" t="n"/>
      <c r="B112" s="30" t="n"/>
      <c r="C112" s="30" t="n"/>
      <c r="D112" s="31" t="n"/>
      <c r="E112" s="31" t="n"/>
      <c r="F112" s="31" t="n"/>
      <c r="G112" s="31" t="n"/>
      <c r="H112" s="10">
        <f>IF(COUNTA(D112:G112)=0,"",SUM(E112:G112))</f>
        <v/>
      </c>
      <c r="I112" s="10">
        <f>IF(OR(D112="",H112=""),"",D112-H112)</f>
        <v/>
      </c>
      <c r="J112" s="9">
        <f>IF(OR(D112="",G112=""),"",IFERROR(G112/D112,""))</f>
        <v/>
      </c>
      <c r="K112" s="32">
        <f>IF(J112="","",IF(ABS(I112)&gt;'Hinweise und Parameter'!$B$5,"Mengen prüfen",IF(J112&lt;'Hinweise und Parameter'!$B$4,"Unter Ziel","Im Ziel")))</f>
        <v/>
      </c>
      <c r="L112" s="33" t="n"/>
    </row>
    <row r="113" ht="21" customHeight="1">
      <c r="A113" s="29" t="n"/>
      <c r="B113" s="30" t="n"/>
      <c r="C113" s="30" t="n"/>
      <c r="D113" s="31" t="n"/>
      <c r="E113" s="31" t="n"/>
      <c r="F113" s="31" t="n"/>
      <c r="G113" s="31" t="n"/>
      <c r="H113" s="10">
        <f>IF(COUNTA(D113:G113)=0,"",SUM(E113:G113))</f>
        <v/>
      </c>
      <c r="I113" s="10">
        <f>IF(OR(D113="",H113=""),"",D113-H113)</f>
        <v/>
      </c>
      <c r="J113" s="9">
        <f>IF(OR(D113="",G113=""),"",IFERROR(G113/D113,""))</f>
        <v/>
      </c>
      <c r="K113" s="32">
        <f>IF(J113="","",IF(ABS(I113)&gt;'Hinweise und Parameter'!$B$5,"Mengen prüfen",IF(J113&lt;'Hinweise und Parameter'!$B$4,"Unter Ziel","Im Ziel")))</f>
        <v/>
      </c>
      <c r="L113" s="33" t="n"/>
    </row>
    <row r="114" ht="21" customHeight="1">
      <c r="A114" s="29" t="n"/>
      <c r="B114" s="30" t="n"/>
      <c r="C114" s="30" t="n"/>
      <c r="D114" s="31" t="n"/>
      <c r="E114" s="31" t="n"/>
      <c r="F114" s="31" t="n"/>
      <c r="G114" s="31" t="n"/>
      <c r="H114" s="10">
        <f>IF(COUNTA(D114:G114)=0,"",SUM(E114:G114))</f>
        <v/>
      </c>
      <c r="I114" s="10">
        <f>IF(OR(D114="",H114=""),"",D114-H114)</f>
        <v/>
      </c>
      <c r="J114" s="9">
        <f>IF(OR(D114="",G114=""),"",IFERROR(G114/D114,""))</f>
        <v/>
      </c>
      <c r="K114" s="32">
        <f>IF(J114="","",IF(ABS(I114)&gt;'Hinweise und Parameter'!$B$5,"Mengen prüfen",IF(J114&lt;'Hinweise und Parameter'!$B$4,"Unter Ziel","Im Ziel")))</f>
        <v/>
      </c>
      <c r="L114" s="33" t="n"/>
    </row>
    <row r="115" ht="21" customHeight="1">
      <c r="A115" s="29" t="n"/>
      <c r="B115" s="30" t="n"/>
      <c r="C115" s="30" t="n"/>
      <c r="D115" s="31" t="n"/>
      <c r="E115" s="31" t="n"/>
      <c r="F115" s="31" t="n"/>
      <c r="G115" s="31" t="n"/>
      <c r="H115" s="10">
        <f>IF(COUNTA(D115:G115)=0,"",SUM(E115:G115))</f>
        <v/>
      </c>
      <c r="I115" s="10">
        <f>IF(OR(D115="",H115=""),"",D115-H115)</f>
        <v/>
      </c>
      <c r="J115" s="9">
        <f>IF(OR(D115="",G115=""),"",IFERROR(G115/D115,""))</f>
        <v/>
      </c>
      <c r="K115" s="32">
        <f>IF(J115="","",IF(ABS(I115)&gt;'Hinweise und Parameter'!$B$5,"Mengen prüfen",IF(J115&lt;'Hinweise und Parameter'!$B$4,"Unter Ziel","Im Ziel")))</f>
        <v/>
      </c>
      <c r="L115" s="33" t="n"/>
    </row>
    <row r="116" ht="21" customHeight="1">
      <c r="A116" s="29" t="n"/>
      <c r="B116" s="30" t="n"/>
      <c r="C116" s="30" t="n"/>
      <c r="D116" s="31" t="n"/>
      <c r="E116" s="31" t="n"/>
      <c r="F116" s="31" t="n"/>
      <c r="G116" s="31" t="n"/>
      <c r="H116" s="10">
        <f>IF(COUNTA(D116:G116)=0,"",SUM(E116:G116))</f>
        <v/>
      </c>
      <c r="I116" s="10">
        <f>IF(OR(D116="",H116=""),"",D116-H116)</f>
        <v/>
      </c>
      <c r="J116" s="9">
        <f>IF(OR(D116="",G116=""),"",IFERROR(G116/D116,""))</f>
        <v/>
      </c>
      <c r="K116" s="32">
        <f>IF(J116="","",IF(ABS(I116)&gt;'Hinweise und Parameter'!$B$5,"Mengen prüfen",IF(J116&lt;'Hinweise und Parameter'!$B$4,"Unter Ziel","Im Ziel")))</f>
        <v/>
      </c>
      <c r="L116" s="33" t="n"/>
    </row>
    <row r="117" ht="21" customHeight="1">
      <c r="A117" s="29" t="n"/>
      <c r="B117" s="30" t="n"/>
      <c r="C117" s="30" t="n"/>
      <c r="D117" s="31" t="n"/>
      <c r="E117" s="31" t="n"/>
      <c r="F117" s="31" t="n"/>
      <c r="G117" s="31" t="n"/>
      <c r="H117" s="10">
        <f>IF(COUNTA(D117:G117)=0,"",SUM(E117:G117))</f>
        <v/>
      </c>
      <c r="I117" s="10">
        <f>IF(OR(D117="",H117=""),"",D117-H117)</f>
        <v/>
      </c>
      <c r="J117" s="9">
        <f>IF(OR(D117="",G117=""),"",IFERROR(G117/D117,""))</f>
        <v/>
      </c>
      <c r="K117" s="32">
        <f>IF(J117="","",IF(ABS(I117)&gt;'Hinweise und Parameter'!$B$5,"Mengen prüfen",IF(J117&lt;'Hinweise und Parameter'!$B$4,"Unter Ziel","Im Ziel")))</f>
        <v/>
      </c>
      <c r="L117" s="33" t="n"/>
    </row>
    <row r="118" ht="21" customHeight="1">
      <c r="A118" s="29" t="n"/>
      <c r="B118" s="30" t="n"/>
      <c r="C118" s="30" t="n"/>
      <c r="D118" s="31" t="n"/>
      <c r="E118" s="31" t="n"/>
      <c r="F118" s="31" t="n"/>
      <c r="G118" s="31" t="n"/>
      <c r="H118" s="10">
        <f>IF(COUNTA(D118:G118)=0,"",SUM(E118:G118))</f>
        <v/>
      </c>
      <c r="I118" s="10">
        <f>IF(OR(D118="",H118=""),"",D118-H118)</f>
        <v/>
      </c>
      <c r="J118" s="9">
        <f>IF(OR(D118="",G118=""),"",IFERROR(G118/D118,""))</f>
        <v/>
      </c>
      <c r="K118" s="32">
        <f>IF(J118="","",IF(ABS(I118)&gt;'Hinweise und Parameter'!$B$5,"Mengen prüfen",IF(J118&lt;'Hinweise und Parameter'!$B$4,"Unter Ziel","Im Ziel")))</f>
        <v/>
      </c>
      <c r="L118" s="33" t="n"/>
    </row>
    <row r="119" ht="21" customHeight="1">
      <c r="A119" s="29" t="n"/>
      <c r="B119" s="30" t="n"/>
      <c r="C119" s="30" t="n"/>
      <c r="D119" s="31" t="n"/>
      <c r="E119" s="31" t="n"/>
      <c r="F119" s="31" t="n"/>
      <c r="G119" s="31" t="n"/>
      <c r="H119" s="10">
        <f>IF(COUNTA(D119:G119)=0,"",SUM(E119:G119))</f>
        <v/>
      </c>
      <c r="I119" s="10">
        <f>IF(OR(D119="",H119=""),"",D119-H119)</f>
        <v/>
      </c>
      <c r="J119" s="9">
        <f>IF(OR(D119="",G119=""),"",IFERROR(G119/D119,""))</f>
        <v/>
      </c>
      <c r="K119" s="32">
        <f>IF(J119="","",IF(ABS(I119)&gt;'Hinweise und Parameter'!$B$5,"Mengen prüfen",IF(J119&lt;'Hinweise und Parameter'!$B$4,"Unter Ziel","Im Ziel")))</f>
        <v/>
      </c>
      <c r="L119" s="33" t="n"/>
    </row>
    <row r="120" ht="21" customHeight="1">
      <c r="A120" s="29" t="n"/>
      <c r="B120" s="30" t="n"/>
      <c r="C120" s="30" t="n"/>
      <c r="D120" s="31" t="n"/>
      <c r="E120" s="31" t="n"/>
      <c r="F120" s="31" t="n"/>
      <c r="G120" s="31" t="n"/>
      <c r="H120" s="10">
        <f>IF(COUNTA(D120:G120)=0,"",SUM(E120:G120))</f>
        <v/>
      </c>
      <c r="I120" s="10">
        <f>IF(OR(D120="",H120=""),"",D120-H120)</f>
        <v/>
      </c>
      <c r="J120" s="9">
        <f>IF(OR(D120="",G120=""),"",IFERROR(G120/D120,""))</f>
        <v/>
      </c>
      <c r="K120" s="32">
        <f>IF(J120="","",IF(ABS(I120)&gt;'Hinweise und Parameter'!$B$5,"Mengen prüfen",IF(J120&lt;'Hinweise und Parameter'!$B$4,"Unter Ziel","Im Ziel")))</f>
        <v/>
      </c>
      <c r="L120" s="33" t="n"/>
    </row>
    <row r="121" ht="21" customHeight="1">
      <c r="A121" s="29" t="n"/>
      <c r="B121" s="30" t="n"/>
      <c r="C121" s="30" t="n"/>
      <c r="D121" s="31" t="n"/>
      <c r="E121" s="31" t="n"/>
      <c r="F121" s="31" t="n"/>
      <c r="G121" s="31" t="n"/>
      <c r="H121" s="10">
        <f>IF(COUNTA(D121:G121)=0,"",SUM(E121:G121))</f>
        <v/>
      </c>
      <c r="I121" s="10">
        <f>IF(OR(D121="",H121=""),"",D121-H121)</f>
        <v/>
      </c>
      <c r="J121" s="9">
        <f>IF(OR(D121="",G121=""),"",IFERROR(G121/D121,""))</f>
        <v/>
      </c>
      <c r="K121" s="32">
        <f>IF(J121="","",IF(ABS(I121)&gt;'Hinweise und Parameter'!$B$5,"Mengen prüfen",IF(J121&lt;'Hinweise und Parameter'!$B$4,"Unter Ziel","Im Ziel")))</f>
        <v/>
      </c>
      <c r="L121" s="33" t="n"/>
    </row>
    <row r="122" ht="21" customHeight="1">
      <c r="A122" s="29" t="n"/>
      <c r="B122" s="30" t="n"/>
      <c r="C122" s="30" t="n"/>
      <c r="D122" s="31" t="n"/>
      <c r="E122" s="31" t="n"/>
      <c r="F122" s="31" t="n"/>
      <c r="G122" s="31" t="n"/>
      <c r="H122" s="10">
        <f>IF(COUNTA(D122:G122)=0,"",SUM(E122:G122))</f>
        <v/>
      </c>
      <c r="I122" s="10">
        <f>IF(OR(D122="",H122=""),"",D122-H122)</f>
        <v/>
      </c>
      <c r="J122" s="9">
        <f>IF(OR(D122="",G122=""),"",IFERROR(G122/D122,""))</f>
        <v/>
      </c>
      <c r="K122" s="32">
        <f>IF(J122="","",IF(ABS(I122)&gt;'Hinweise und Parameter'!$B$5,"Mengen prüfen",IF(J122&lt;'Hinweise und Parameter'!$B$4,"Unter Ziel","Im Ziel")))</f>
        <v/>
      </c>
      <c r="L122" s="33" t="n"/>
    </row>
    <row r="123" ht="21" customHeight="1">
      <c r="A123" s="29" t="n"/>
      <c r="B123" s="30" t="n"/>
      <c r="C123" s="30" t="n"/>
      <c r="D123" s="31" t="n"/>
      <c r="E123" s="31" t="n"/>
      <c r="F123" s="31" t="n"/>
      <c r="G123" s="31" t="n"/>
      <c r="H123" s="10">
        <f>IF(COUNTA(D123:G123)=0,"",SUM(E123:G123))</f>
        <v/>
      </c>
      <c r="I123" s="10">
        <f>IF(OR(D123="",H123=""),"",D123-H123)</f>
        <v/>
      </c>
      <c r="J123" s="9">
        <f>IF(OR(D123="",G123=""),"",IFERROR(G123/D123,""))</f>
        <v/>
      </c>
      <c r="K123" s="32">
        <f>IF(J123="","",IF(ABS(I123)&gt;'Hinweise und Parameter'!$B$5,"Mengen prüfen",IF(J123&lt;'Hinweise und Parameter'!$B$4,"Unter Ziel","Im Ziel")))</f>
        <v/>
      </c>
      <c r="L123" s="33" t="n"/>
    </row>
    <row r="124" ht="21" customHeight="1">
      <c r="A124" s="29" t="n"/>
      <c r="B124" s="30" t="n"/>
      <c r="C124" s="30" t="n"/>
      <c r="D124" s="31" t="n"/>
      <c r="E124" s="31" t="n"/>
      <c r="F124" s="31" t="n"/>
      <c r="G124" s="31" t="n"/>
      <c r="H124" s="10">
        <f>IF(COUNTA(D124:G124)=0,"",SUM(E124:G124))</f>
        <v/>
      </c>
      <c r="I124" s="10">
        <f>IF(OR(D124="",H124=""),"",D124-H124)</f>
        <v/>
      </c>
      <c r="J124" s="9">
        <f>IF(OR(D124="",G124=""),"",IFERROR(G124/D124,""))</f>
        <v/>
      </c>
      <c r="K124" s="32">
        <f>IF(J124="","",IF(ABS(I124)&gt;'Hinweise und Parameter'!$B$5,"Mengen prüfen",IF(J124&lt;'Hinweise und Parameter'!$B$4,"Unter Ziel","Im Ziel")))</f>
        <v/>
      </c>
      <c r="L124" s="33" t="n"/>
    </row>
    <row r="125" ht="21" customHeight="1">
      <c r="A125" s="29" t="n"/>
      <c r="B125" s="30" t="n"/>
      <c r="C125" s="30" t="n"/>
      <c r="D125" s="31" t="n"/>
      <c r="E125" s="31" t="n"/>
      <c r="F125" s="31" t="n"/>
      <c r="G125" s="31" t="n"/>
      <c r="H125" s="10">
        <f>IF(COUNTA(D125:G125)=0,"",SUM(E125:G125))</f>
        <v/>
      </c>
      <c r="I125" s="10">
        <f>IF(OR(D125="",H125=""),"",D125-H125)</f>
        <v/>
      </c>
      <c r="J125" s="9">
        <f>IF(OR(D125="",G125=""),"",IFERROR(G125/D125,""))</f>
        <v/>
      </c>
      <c r="K125" s="32">
        <f>IF(J125="","",IF(ABS(I125)&gt;'Hinweise und Parameter'!$B$5,"Mengen prüfen",IF(J125&lt;'Hinweise und Parameter'!$B$4,"Unter Ziel","Im Ziel")))</f>
        <v/>
      </c>
      <c r="L125" s="33" t="n"/>
    </row>
    <row r="126" ht="21" customHeight="1">
      <c r="A126" s="29" t="n"/>
      <c r="B126" s="30" t="n"/>
      <c r="C126" s="30" t="n"/>
      <c r="D126" s="31" t="n"/>
      <c r="E126" s="31" t="n"/>
      <c r="F126" s="31" t="n"/>
      <c r="G126" s="31" t="n"/>
      <c r="H126" s="10">
        <f>IF(COUNTA(D126:G126)=0,"",SUM(E126:G126))</f>
        <v/>
      </c>
      <c r="I126" s="10">
        <f>IF(OR(D126="",H126=""),"",D126-H126)</f>
        <v/>
      </c>
      <c r="J126" s="9">
        <f>IF(OR(D126="",G126=""),"",IFERROR(G126/D126,""))</f>
        <v/>
      </c>
      <c r="K126" s="32">
        <f>IF(J126="","",IF(ABS(I126)&gt;'Hinweise und Parameter'!$B$5,"Mengen prüfen",IF(J126&lt;'Hinweise und Parameter'!$B$4,"Unter Ziel","Im Ziel")))</f>
        <v/>
      </c>
      <c r="L126" s="33" t="n"/>
    </row>
    <row r="127" ht="21" customHeight="1">
      <c r="A127" s="29" t="n"/>
      <c r="B127" s="30" t="n"/>
      <c r="C127" s="30" t="n"/>
      <c r="D127" s="31" t="n"/>
      <c r="E127" s="31" t="n"/>
      <c r="F127" s="31" t="n"/>
      <c r="G127" s="31" t="n"/>
      <c r="H127" s="10">
        <f>IF(COUNTA(D127:G127)=0,"",SUM(E127:G127))</f>
        <v/>
      </c>
      <c r="I127" s="10">
        <f>IF(OR(D127="",H127=""),"",D127-H127)</f>
        <v/>
      </c>
      <c r="J127" s="9">
        <f>IF(OR(D127="",G127=""),"",IFERROR(G127/D127,""))</f>
        <v/>
      </c>
      <c r="K127" s="32">
        <f>IF(J127="","",IF(ABS(I127)&gt;'Hinweise und Parameter'!$B$5,"Mengen prüfen",IF(J127&lt;'Hinweise und Parameter'!$B$4,"Unter Ziel","Im Ziel")))</f>
        <v/>
      </c>
      <c r="L127" s="33" t="n"/>
    </row>
    <row r="128" ht="21" customHeight="1">
      <c r="A128" s="29" t="n"/>
      <c r="B128" s="30" t="n"/>
      <c r="C128" s="30" t="n"/>
      <c r="D128" s="31" t="n"/>
      <c r="E128" s="31" t="n"/>
      <c r="F128" s="31" t="n"/>
      <c r="G128" s="31" t="n"/>
      <c r="H128" s="10">
        <f>IF(COUNTA(D128:G128)=0,"",SUM(E128:G128))</f>
        <v/>
      </c>
      <c r="I128" s="10">
        <f>IF(OR(D128="",H128=""),"",D128-H128)</f>
        <v/>
      </c>
      <c r="J128" s="9">
        <f>IF(OR(D128="",G128=""),"",IFERROR(G128/D128,""))</f>
        <v/>
      </c>
      <c r="K128" s="32">
        <f>IF(J128="","",IF(ABS(I128)&gt;'Hinweise und Parameter'!$B$5,"Mengen prüfen",IF(J128&lt;'Hinweise und Parameter'!$B$4,"Unter Ziel","Im Ziel")))</f>
        <v/>
      </c>
      <c r="L128" s="33" t="n"/>
    </row>
    <row r="129" ht="21" customHeight="1">
      <c r="A129" s="29" t="n"/>
      <c r="B129" s="30" t="n"/>
      <c r="C129" s="30" t="n"/>
      <c r="D129" s="31" t="n"/>
      <c r="E129" s="31" t="n"/>
      <c r="F129" s="31" t="n"/>
      <c r="G129" s="31" t="n"/>
      <c r="H129" s="10">
        <f>IF(COUNTA(D129:G129)=0,"",SUM(E129:G129))</f>
        <v/>
      </c>
      <c r="I129" s="10">
        <f>IF(OR(D129="",H129=""),"",D129-H129)</f>
        <v/>
      </c>
      <c r="J129" s="9">
        <f>IF(OR(D129="",G129=""),"",IFERROR(G129/D129,""))</f>
        <v/>
      </c>
      <c r="K129" s="32">
        <f>IF(J129="","",IF(ABS(I129)&gt;'Hinweise und Parameter'!$B$5,"Mengen prüfen",IF(J129&lt;'Hinweise und Parameter'!$B$4,"Unter Ziel","Im Ziel")))</f>
        <v/>
      </c>
      <c r="L129" s="33" t="n"/>
    </row>
    <row r="130" ht="21" customHeight="1">
      <c r="A130" s="29" t="n"/>
      <c r="B130" s="30" t="n"/>
      <c r="C130" s="30" t="n"/>
      <c r="D130" s="31" t="n"/>
      <c r="E130" s="31" t="n"/>
      <c r="F130" s="31" t="n"/>
      <c r="G130" s="31" t="n"/>
      <c r="H130" s="10">
        <f>IF(COUNTA(D130:G130)=0,"",SUM(E130:G130))</f>
        <v/>
      </c>
      <c r="I130" s="10">
        <f>IF(OR(D130="",H130=""),"",D130-H130)</f>
        <v/>
      </c>
      <c r="J130" s="9">
        <f>IF(OR(D130="",G130=""),"",IFERROR(G130/D130,""))</f>
        <v/>
      </c>
      <c r="K130" s="32">
        <f>IF(J130="","",IF(ABS(I130)&gt;'Hinweise und Parameter'!$B$5,"Mengen prüfen",IF(J130&lt;'Hinweise und Parameter'!$B$4,"Unter Ziel","Im Ziel")))</f>
        <v/>
      </c>
      <c r="L130" s="33" t="n"/>
    </row>
    <row r="131" ht="21" customHeight="1">
      <c r="A131" s="29" t="n"/>
      <c r="B131" s="30" t="n"/>
      <c r="C131" s="30" t="n"/>
      <c r="D131" s="31" t="n"/>
      <c r="E131" s="31" t="n"/>
      <c r="F131" s="31" t="n"/>
      <c r="G131" s="31" t="n"/>
      <c r="H131" s="10">
        <f>IF(COUNTA(D131:G131)=0,"",SUM(E131:G131))</f>
        <v/>
      </c>
      <c r="I131" s="10">
        <f>IF(OR(D131="",H131=""),"",D131-H131)</f>
        <v/>
      </c>
      <c r="J131" s="9">
        <f>IF(OR(D131="",G131=""),"",IFERROR(G131/D131,""))</f>
        <v/>
      </c>
      <c r="K131" s="32">
        <f>IF(J131="","",IF(ABS(I131)&gt;'Hinweise und Parameter'!$B$5,"Mengen prüfen",IF(J131&lt;'Hinweise und Parameter'!$B$4,"Unter Ziel","Im Ziel")))</f>
        <v/>
      </c>
      <c r="L131" s="33" t="n"/>
    </row>
    <row r="132" ht="21" customHeight="1">
      <c r="A132" s="29" t="n"/>
      <c r="B132" s="30" t="n"/>
      <c r="C132" s="30" t="n"/>
      <c r="D132" s="31" t="n"/>
      <c r="E132" s="31" t="n"/>
      <c r="F132" s="31" t="n"/>
      <c r="G132" s="31" t="n"/>
      <c r="H132" s="10">
        <f>IF(COUNTA(D132:G132)=0,"",SUM(E132:G132))</f>
        <v/>
      </c>
      <c r="I132" s="10">
        <f>IF(OR(D132="",H132=""),"",D132-H132)</f>
        <v/>
      </c>
      <c r="J132" s="9">
        <f>IF(OR(D132="",G132=""),"",IFERROR(G132/D132,""))</f>
        <v/>
      </c>
      <c r="K132" s="32">
        <f>IF(J132="","",IF(ABS(I132)&gt;'Hinweise und Parameter'!$B$5,"Mengen prüfen",IF(J132&lt;'Hinweise und Parameter'!$B$4,"Unter Ziel","Im Ziel")))</f>
        <v/>
      </c>
      <c r="L132" s="33" t="n"/>
    </row>
    <row r="133" ht="21" customHeight="1">
      <c r="A133" s="29" t="n"/>
      <c r="B133" s="30" t="n"/>
      <c r="C133" s="30" t="n"/>
      <c r="D133" s="31" t="n"/>
      <c r="E133" s="31" t="n"/>
      <c r="F133" s="31" t="n"/>
      <c r="G133" s="31" t="n"/>
      <c r="H133" s="10">
        <f>IF(COUNTA(D133:G133)=0,"",SUM(E133:G133))</f>
        <v/>
      </c>
      <c r="I133" s="10">
        <f>IF(OR(D133="",H133=""),"",D133-H133)</f>
        <v/>
      </c>
      <c r="J133" s="9">
        <f>IF(OR(D133="",G133=""),"",IFERROR(G133/D133,""))</f>
        <v/>
      </c>
      <c r="K133" s="32">
        <f>IF(J133="","",IF(ABS(I133)&gt;'Hinweise und Parameter'!$B$5,"Mengen prüfen",IF(J133&lt;'Hinweise und Parameter'!$B$4,"Unter Ziel","Im Ziel")))</f>
        <v/>
      </c>
      <c r="L133" s="33" t="n"/>
    </row>
    <row r="134" ht="21" customHeight="1">
      <c r="A134" s="29" t="n"/>
      <c r="B134" s="30" t="n"/>
      <c r="C134" s="30" t="n"/>
      <c r="D134" s="31" t="n"/>
      <c r="E134" s="31" t="n"/>
      <c r="F134" s="31" t="n"/>
      <c r="G134" s="31" t="n"/>
      <c r="H134" s="10">
        <f>IF(COUNTA(D134:G134)=0,"",SUM(E134:G134))</f>
        <v/>
      </c>
      <c r="I134" s="10">
        <f>IF(OR(D134="",H134=""),"",D134-H134)</f>
        <v/>
      </c>
      <c r="J134" s="9">
        <f>IF(OR(D134="",G134=""),"",IFERROR(G134/D134,""))</f>
        <v/>
      </c>
      <c r="K134" s="32">
        <f>IF(J134="","",IF(ABS(I134)&gt;'Hinweise und Parameter'!$B$5,"Mengen prüfen",IF(J134&lt;'Hinweise und Parameter'!$B$4,"Unter Ziel","Im Ziel")))</f>
        <v/>
      </c>
      <c r="L134" s="33" t="n"/>
    </row>
  </sheetData>
  <autoFilter ref="A4:L134"/>
  <mergeCells count="1">
    <mergeCell ref="A1:L1"/>
  </mergeCells>
  <conditionalFormatting sqref="K5:K134">
    <cfRule type="expression" priority="1" dxfId="0">
      <formula>$K5="Im Ziel"</formula>
    </cfRule>
    <cfRule type="expression" priority="2" dxfId="1">
      <formula>$K5="Unter Ziel"</formula>
    </cfRule>
    <cfRule type="expression" priority="3" dxfId="2">
      <formula>$K5="Mengen prüfen"</formula>
    </cfRule>
  </conditionalFormatting>
  <conditionalFormatting sqref="I5:I134">
    <cfRule type="expression" priority="4" dxfId="2">
      <formula>AND(ISNUMBER($I5),$I5&lt;-'Hinweise und Parameter'!$B$5)</formula>
    </cfRule>
  </conditionalFormatting>
  <dataValidations count="6">
    <dataValidation sqref="A5:A134" showDropDown="0" showInputMessage="1" showErrorMessage="1" allowBlank="0" errorTitle="Ungültiges Datum" error="Bitte ein gültiges Datum im Format TT.MM.JJJJ eingeben." promptTitle="Datum" prompt="Datum des fiktiven Fertigungsauftrags eingeben." type="custom">
      <formula1>=OR(A5="",AND(ISNUMBER(A5),A5&gt;=DATE(2020,1,1),A5&lt;=DATE(2100,12,31)))</formula1>
    </dataValidation>
    <dataValidation sqref="B5:B134" showDropDown="0" showInputMessage="0" showErrorMessage="1" allowBlank="0" errorTitle="Fertigungsauftrag fehlt" error="Sobald ein Materialeingang erfasst ist, muss ein Fertigungsauftrag angegeben sein." type="custom">
      <formula1>=OR($D5="",$B5&lt;&gt;"")</formula1>
    </dataValidation>
    <dataValidation sqref="C5:C134" showDropDown="0" showInputMessage="0" showErrorMessage="1" allowBlank="0" errorTitle="Artikel fehlt" error="Sobald ein Materialeingang erfasst ist, muss ein Artikel angegeben sein." type="custom">
      <formula1>=OR($D5="",$C5&lt;&gt;"")</formula1>
    </dataValidation>
    <dataValidation sqref="D5:D134" showDropDown="0" showInputMessage="1" showErrorMessage="1" allowBlank="0" errorTitle="Materialeingang prüfen" error="Der Materialeingang muss größer als 0 sein. Fertigungsauftrag und Artikel müssen vorher ausgefüllt sein." promptTitle="Materialeingang" prompt="Eingangsmenge in kg größer als 0 eingeben." type="custom">
      <formula1>=OR(D5="",AND(ISNUMBER(D5),D5&gt;0,$B5&lt;&gt;"",$C5&lt;&gt;""))</formula1>
    </dataValidation>
    <dataValidation sqref="E5:F134" showDropDown="0" showInputMessage="1" showErrorMessage="1" allowBlank="0" errorTitle="Menge prüfen" error="Es sind nur Dezimalwerte ab 0 zulässig." promptTitle="Verlustmenge" prompt="Menge in kg ab 0 eingeben." type="decimal" operator="greaterThanOrEqual">
      <formula1>0</formula1>
    </dataValidation>
    <dataValidation sqref="G5:G134" showDropDown="0" showInputMessage="1" showErrorMessage="1" allowBlank="0" errorTitle="Konforme Menge prüfen" error="Die konforme Menge muss mindestens 0 sein und darf den Materialeingang nicht überschreiten." promptTitle="Konformes Produkt" prompt="Konforme Produktmenge in kg eingeben." type="custom">
      <formula1>=OR(G5="",AND(ISNUMBER(G5),G5&gt;=0,ISNUMBER(D5),G5&lt;=D5))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B8441C"/>
    <outlinePr summaryBelow="1" summaryRight="1"/>
    <pageSetUpPr fitToPage="1"/>
  </sheetPr>
  <dimension ref="A1:D22"/>
  <sheetViews>
    <sheetView showGridLines="0" zoomScale="95" workbookViewId="0">
      <selection activeCell="A1" sqref="A1"/>
    </sheetView>
  </sheetViews>
  <sheetFormatPr baseColWidth="8" defaultRowHeight="15"/>
  <cols>
    <col width="34" customWidth="1" min="1" max="1"/>
    <col width="88" customWidth="1" min="2" max="2"/>
    <col width="3" customWidth="1" min="3" max="3"/>
    <col width="3" customWidth="1" min="4" max="4"/>
  </cols>
  <sheetData>
    <row r="1" ht="30" customHeight="1">
      <c r="A1" s="1" t="inlineStr">
        <is>
          <t>Hinweise und Parameter</t>
        </is>
      </c>
      <c r="B1" s="2" t="n"/>
      <c r="C1" s="2" t="n"/>
      <c r="D1" s="3" t="n"/>
    </row>
    <row r="2">
      <c r="A2" s="4" t="inlineStr">
        <is>
          <t>Auswertung von</t>
        </is>
      </c>
      <c r="B2" s="34" t="n">
        <v>46266</v>
      </c>
    </row>
    <row r="3">
      <c r="A3" s="7" t="inlineStr">
        <is>
          <t>Auswertung bis</t>
        </is>
      </c>
      <c r="B3" s="34" t="n">
        <v>46274</v>
      </c>
    </row>
    <row r="4">
      <c r="A4" s="4" t="inlineStr">
        <is>
          <t>Mindest-Ausbeute</t>
        </is>
      </c>
      <c r="B4" s="35" t="n">
        <v>0.92</v>
      </c>
    </row>
    <row r="5">
      <c r="A5" s="7" t="inlineStr">
        <is>
          <t>Toleranz Bilanzabweichung (kg)</t>
        </is>
      </c>
      <c r="B5" s="36" t="n">
        <v>0.01</v>
      </c>
    </row>
    <row r="6">
      <c r="A6" s="37" t="inlineStr">
        <is>
          <t>Gelb hinterlegte Werte sind veränderbare Annahmen.</t>
        </is>
      </c>
    </row>
    <row r="7"/>
    <row r="8">
      <c r="A8" s="38" t="inlineStr">
        <is>
          <t>Bereich</t>
        </is>
      </c>
      <c r="B8" s="38" t="inlineStr">
        <is>
          <t>Hinweis</t>
        </is>
      </c>
    </row>
    <row r="9" ht="42" customHeight="1">
      <c r="A9" s="18" t="inlineStr">
        <is>
          <t>Zweck</t>
        </is>
      </c>
      <c r="B9" s="20" t="inlineStr">
        <is>
          <t>Die Arbeitsmappe ermittelt die Materialausbeute vom erfassten Materialeingang bis zum konformen Produkt.</t>
        </is>
      </c>
    </row>
    <row r="10" ht="42" customHeight="1">
      <c r="A10" s="21" t="inlineStr">
        <is>
          <t>Nutzung</t>
        </is>
      </c>
      <c r="B10" s="23" t="inlineStr">
        <is>
          <t>Produktionsplanung, Fertigungssteuerung und Produktionscontrolling können Aufträge im Ziel sowie auffällige Mengenangaben erkennen.</t>
        </is>
      </c>
    </row>
    <row r="11" ht="42" customHeight="1">
      <c r="A11" s="18" t="inlineStr">
        <is>
          <t>Eingabe</t>
        </is>
      </c>
      <c r="B11" s="20" t="inlineStr">
        <is>
          <t>In der Erfassung werden ausschließlich gelb hinterlegte Zellen bearbeitet. Mengen sind in Kilogramm einzugeben.</t>
        </is>
      </c>
    </row>
    <row r="12" ht="42" customHeight="1">
      <c r="A12" s="21" t="inlineStr">
        <is>
          <t>Pflichtangaben</t>
        </is>
      </c>
      <c r="B12" s="23" t="inlineStr">
        <is>
          <t>Sobald ein Materialeingang erfasst wird, sind Fertigungsauftrag und Artikel erforderlich. Das Datum steuert die Zeitraumsauswertung.</t>
        </is>
      </c>
    </row>
    <row r="13" ht="42" customHeight="1">
      <c r="A13" s="18" t="inlineStr">
        <is>
          <t>Mengenbilanz</t>
        </is>
      </c>
      <c r="B13" s="20" t="inlineStr">
        <is>
          <t>Erfasste Gesamtmenge ist die Summe aus Zwischenverlusten, Ausschuss der Endprüfung und konformem Produkt.</t>
        </is>
      </c>
    </row>
    <row r="14" ht="42" customHeight="1">
      <c r="A14" s="21" t="inlineStr">
        <is>
          <t>Statuslogik</t>
        </is>
      </c>
      <c r="B14" s="23" t="inlineStr">
        <is>
          <t>Eine Bilanzabweichung außerhalb der Toleranz führt zuerst zu „Mengen prüfen“. Danach wird die Ausbeute mit dem Mindestwert verglichen.</t>
        </is>
      </c>
    </row>
    <row r="15" ht="42" customHeight="1">
      <c r="A15" s="18" t="inlineStr">
        <is>
          <t>Formelzellen</t>
        </is>
      </c>
      <c r="B15" s="20" t="inlineStr">
        <is>
          <t>Graue Zellen sind als gesperrt gekennzeichnet. Es ist bewusst kein Blattschutz aktiviert; die Kennzeichnung ist keine Sicherheitszusage.</t>
        </is>
      </c>
    </row>
    <row r="16"/>
    <row r="17">
      <c r="A17" s="38" t="inlineStr">
        <is>
          <t>Abgrenzung</t>
        </is>
      </c>
      <c r="B17" s="38" t="inlineStr">
        <is>
          <t>Nicht Bestandteil der Arbeitsmappe</t>
        </is>
      </c>
    </row>
    <row r="18" ht="38" customHeight="1">
      <c r="A18" s="18" t="inlineStr">
        <is>
          <t>Keine Leistungskennzahl</t>
        </is>
      </c>
      <c r="B18" s="20" t="inlineStr">
        <is>
          <t>Es werden weder OEE noch Maschinenleistung oder Taktzeiten ermittelt.</t>
        </is>
      </c>
    </row>
    <row r="19" ht="38" customHeight="1">
      <c r="A19" s="21" t="inlineStr">
        <is>
          <t>Keine Freigabe</t>
        </is>
      </c>
      <c r="B19" s="23" t="inlineStr">
        <is>
          <t>Die Datei erteilt keine Qualitätsfreigabe und ersetzt keine Prüf- oder Nacharbeitsdokumentation.</t>
        </is>
      </c>
    </row>
    <row r="20" ht="38" customHeight="1">
      <c r="A20" s="18" t="inlineStr">
        <is>
          <t>Keine Nebenrechnung</t>
        </is>
      </c>
      <c r="B20" s="20" t="inlineStr">
        <is>
          <t>Kosten, Bestände, detaillierte Ausschussursachen, Wartung und Arbeitsschutz werden nicht bewertet.</t>
        </is>
      </c>
    </row>
    <row r="21" ht="38" customHeight="1">
      <c r="A21" s="21" t="inlineStr">
        <is>
          <t>Keine Schnittstelle</t>
        </is>
      </c>
      <c r="B21" s="23" t="inlineStr">
        <is>
          <t>Es bestehen keine ERP-, MES- oder sonstigen externen Verknüpfungen.</t>
        </is>
      </c>
    </row>
    <row r="22" ht="38" customHeight="1">
      <c r="A22" s="18" t="inlineStr">
        <is>
          <t>Beispieldaten</t>
        </is>
      </c>
      <c r="B22" s="20" t="inlineStr">
        <is>
          <t>DEMO-Aufträge und DEMO-Artikel sind ausschließlich fiktive Beispieldaten.</t>
        </is>
      </c>
    </row>
  </sheetData>
  <mergeCells count="1">
    <mergeCell ref="A1:D1"/>
  </mergeCells>
  <dataValidations count="4">
    <dataValidation sqref="B2" showDropDown="0" showInputMessage="1" showErrorMessage="1" allowBlank="0" errorTitle="Zeitraum prüfen" error="„Auswertung von“ darf nicht nach „Auswertung bis“ liegen." promptTitle="Beginn des Zeitraums" prompt="Ein gültiges Datum im Format TT.MM.JJJJ eingeben." type="custom">
      <formula1>=AND(ISNUMBER(B2),OR(B3="",B2&lt;=B3))</formula1>
    </dataValidation>
    <dataValidation sqref="B3" showDropDown="0" showInputMessage="1" showErrorMessage="1" allowBlank="0" errorTitle="Zeitraum prüfen" error="„Auswertung bis“ darf nicht vor „Auswertung von“ liegen." promptTitle="Ende des Zeitraums" prompt="Ein gültiges Datum im Format TT.MM.JJJJ eingeben." type="custom">
      <formula1>=AND(ISNUMBER(B3),OR(B2="",B3&gt;=B2))</formula1>
    </dataValidation>
    <dataValidation sqref="B4" showDropDown="0" showInputMessage="1" showErrorMessage="1" allowBlank="0" errorTitle="Mindest-Ausbeute prüfen" error="Zulässig ist ein Prozentwert zwischen 0,00 % und 100,00 %." promptTitle="Mindest-Ausbeute" prompt="Veränderbaren Grenzwert als Prozentwert eingeben." type="decimal" operator="between">
      <formula1>0</formula1>
      <formula2>1</formula2>
    </dataValidation>
    <dataValidation sqref="B5" showDropDown="0" showInputMessage="1" showErrorMessage="1" allowBlank="0" errorTitle="Toleranz prüfen" error="Die Bilanz-Toleranz muss mindestens 0,00 kg betragen." promptTitle="Bilanz-Toleranz" prompt="Veränderbare Toleranz in Kilogramm eingeben." type="decimal" operator="greaterThanOrEqual">
      <formula1>0</formula1>
    </dataValidation>
  </dataValidation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Fiktive Produktionsplanung</dc:creator>
  <dc:title xmlns:dc="http://purl.org/dc/elements/1.1/">Ausbeute Produktion</dc:title>
  <dc:description xmlns:dc="http://purl.org/dc/elements/1.1/">Arbeitsmappe zur Erfassung und Auswertung der Materialausbeute ohne externe Verknüpfungen.</dc:description>
  <dc:subject xmlns:dc="http://purl.org/dc/elements/1.1/">Materialausbeute von Fertigungsaufträgen</dc:subject>
  <dcterms:created xmlns:dcterms="http://purl.org/dc/terms/" xmlns:xsi="http://www.w3.org/2001/XMLSchema-instance" xsi:type="dcterms:W3CDTF">2026-09-09T21:34:05Z</dcterms:created>
  <dcterms:modified xmlns:dcterms="http://purl.org/dc/terms/" xmlns:xsi="http://www.w3.org/2001/XMLSchema-instance" xsi:type="dcterms:W3CDTF">2026-09-09T21:34:07+00:00Z</dcterms:modified>
</cp:coreProperties>
</file>