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'Zusammenfassung'!$A$12:$F$17</definedName>
    <definedName name="_xlnm._FilterDatabase" localSheetId="1" hidden="1">'Aufträge'!$A$1:$N$151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.##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238"/>
      <sz val="10"/>
    </font>
    <font>
      <name val="Aptos"/>
      <b val="1"/>
      <color rgb="00243238"/>
      <sz val="10"/>
    </font>
  </fonts>
  <fills count="9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DDEBF7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3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right" vertical="center"/>
    </xf>
    <xf numFmtId="3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3" fillId="6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7F230D"/>
        <sz val="10"/>
      </font>
      <fill>
        <patternFill patternType="solid">
          <fgColor rgb="00FFD966"/>
        </patternFill>
      </fill>
    </dxf>
    <dxf>
      <font>
        <name val="Aptos"/>
        <color rgb="00687573"/>
        <sz val="10"/>
      </font>
      <fill>
        <patternFill patternType="solid">
          <fgColor rgb="00D9E0E2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Planungshinweis</author>
  </authors>
  <commentList>
    <comment ref="A1" authorId="0" shapeId="0">
      <text>
        <t>Die Auftrag-ID muss im vorbereiteten Bereich eindeutig sein.</t>
      </text>
    </comment>
    <comment ref="F1" authorId="0" shapeId="0">
      <text>
        <t>Optionaler interner Planwert je Verzugstag. Ein leerer Wert zählt in der Bewertung als null.</t>
      </text>
    </comment>
    <comment ref="L1" authorId="0" shapeId="0">
      <text>
        <t>Gewichteter Wert aus Termindruck, Kritikalitätspunkten und Pönalenpunkten.</t>
      </text>
    </comment>
    <comment ref="M1" authorId="0" shapeId="0">
      <text>
        <t>Niedrige Rangnummern werden zuerst eingeplant. Bei gleichen Werten entscheidet die Zeilenfolge.</t>
      </text>
    </comment>
    <comment ref="N1" authorId="0" shapeId="0">
      <text>
        <t>Die Handlung ist eine Planungshilfe und ersetzt keine Prüfung von Material, Kapazität, Rüstfolge oder Machbarkeit.</t>
      </text>
    </comment>
  </commentList>
</comments>
</file>

<file path=xl/comments/comment2.xml><?xml version="1.0" encoding="utf-8"?>
<comments xmlns="http://schemas.openxmlformats.org/spreadsheetml/2006/main">
  <authors>
    <author>Planungshinweis</author>
  </authors>
  <commentList>
    <comment ref="B2" authorId="0" shapeId="0">
      <text>
        <t>Der Stichtag steuert die Ermittlung von Verzugstagen und Termindruck.</t>
      </text>
    </comment>
    <comment ref="B3" authorId="0" shapeId="0">
      <text>
        <t>Der Wert muss größer null sein.</t>
      </text>
    </comment>
    <comment ref="B7" authorId="0" shapeId="0">
      <text>
        <t>Interne Planungsannahme ohne rechtliche Wirkung.</t>
      </text>
    </comment>
    <comment ref="B9" authorId="0" shapeId="0">
      <text>
        <t>Die Gewichtssumme muss 100 ergeben. Planungsfenster und Referenzwert müssen größer null sein.</t>
      </text>
    </comment>
  </commentList>
</comments>
</file>

<file path=xl/tables/table1.xml><?xml version="1.0" encoding="utf-8"?>
<table xmlns="http://schemas.openxmlformats.org/spreadsheetml/2006/main" id="1" name="AuftraegeTabelle" displayName="AuftraegeTabelle" ref="A1:N151" headerRowCount="1">
  <autoFilter ref="A1:N151"/>
  <tableColumns count="14">
    <tableColumn id="1" name="Auftrag-ID"/>
    <tableColumn id="2" name="Artikelcode"/>
    <tableColumn id="3" name="Menge"/>
    <tableColumn id="4" name="Zugesagter Termin"/>
    <tableColumn id="5" name="Kritikalität"/>
    <tableColumn id="6" name="Pönale-Planwert je Verzugstag"/>
    <tableColumn id="7" name="Status"/>
    <tableColumn id="8" name="Verzugstage"/>
    <tableColumn id="9" name="Termindruck"/>
    <tableColumn id="10" name="Kritikalitätspunkte"/>
    <tableColumn id="11" name="Pönalenpunkte"/>
    <tableColumn id="12" name="Prioritätswert"/>
    <tableColumn id="13" name="Rang"/>
    <tableColumn id="14" name="Handlung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F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3" customWidth="1" min="3" max="3"/>
    <col width="23" customWidth="1" min="4" max="4"/>
    <col width="24" customWidth="1" min="5" max="5"/>
    <col width="26" customWidth="1" min="6" max="6"/>
  </cols>
  <sheetData>
    <row r="1" ht="28" customHeight="1">
      <c r="A1" s="1" t="inlineStr">
        <is>
          <t>Auftragspriorisierung Produktion</t>
        </is>
      </c>
      <c r="B1" s="31" t="n"/>
      <c r="C1" s="31" t="n"/>
      <c r="D1" s="31" t="n"/>
      <c r="E1" s="31" t="n"/>
      <c r="F1" s="32" t="n"/>
    </row>
    <row r="2"/>
    <row r="3">
      <c r="A3" s="2" t="inlineStr">
        <is>
          <t>Kennzahl</t>
        </is>
      </c>
      <c r="B3" s="2" t="inlineStr">
        <is>
          <t>Wert</t>
        </is>
      </c>
    </row>
    <row r="4">
      <c r="A4" s="3" t="inlineStr">
        <is>
          <t>Stichtag</t>
        </is>
      </c>
      <c r="B4" s="4">
        <f>Parameter!$B$2</f>
        <v/>
      </c>
    </row>
    <row r="5">
      <c r="A5" s="5" t="inlineStr">
        <is>
          <t>Erfasste Aufträge</t>
        </is>
      </c>
      <c r="B5" s="6">
        <f>COUNTIF('Aufträge'!$A$2:$A$151,"&lt;&gt;")</f>
        <v/>
      </c>
    </row>
    <row r="6">
      <c r="A6" s="3" t="inlineStr">
        <is>
          <t>Offene Aufträge</t>
        </is>
      </c>
      <c r="B6" s="7">
        <f>COUNTIFS('Aufträge'!$A$2:$A$151,"&lt;&gt;",'Aufträge'!$G$2:$G$151,"Offen")</f>
        <v/>
      </c>
    </row>
    <row r="7">
      <c r="A7" s="5" t="inlineStr">
        <is>
          <t>Abgeschlossene Aufträge</t>
        </is>
      </c>
      <c r="B7" s="6">
        <f>COUNTIFS('Aufträge'!$A$2:$A$151,"&lt;&gt;",'Aufträge'!$G$2:$G$151,"Fertig")</f>
        <v/>
      </c>
    </row>
    <row r="8">
      <c r="A8" s="3" t="inlineStr">
        <is>
          <t>Überfällige offene Aufträge</t>
        </is>
      </c>
      <c r="B8" s="7">
        <f>COUNTIFS('Aufträge'!$A$2:$A$151,"&lt;&gt;",'Aufträge'!$G$2:$G$151,"Offen",'Aufträge'!$H$2:$H$151,"&gt;0")</f>
        <v/>
      </c>
    </row>
    <row r="9">
      <c r="A9" s="5" t="inlineStr">
        <is>
          <t>Aufträge mit fehlenden Pflichtangaben</t>
        </is>
      </c>
      <c r="B9" s="6">
        <f>COUNTIF('Aufträge'!$N$2:$N$151,"Angaben ergänzen")</f>
        <v/>
      </c>
    </row>
    <row r="10">
      <c r="A10" s="3" t="inlineStr">
        <is>
          <t>Parameterkontrolle</t>
        </is>
      </c>
      <c r="B10" s="8">
        <f>Parameter!$B$9</f>
        <v/>
      </c>
    </row>
    <row r="11"/>
    <row r="12">
      <c r="A12" s="2" t="inlineStr">
        <is>
          <t>Rang</t>
        </is>
      </c>
      <c r="B12" s="2" t="inlineStr">
        <is>
          <t>Auftrag-ID</t>
        </is>
      </c>
      <c r="C12" s="2" t="inlineStr">
        <is>
          <t>Artikelcode</t>
        </is>
      </c>
      <c r="D12" s="2" t="inlineStr">
        <is>
          <t>Zugesagter Termin</t>
        </is>
      </c>
      <c r="E12" s="2" t="inlineStr">
        <is>
          <t>Prioritätswert</t>
        </is>
      </c>
      <c r="F12" s="2" t="inlineStr">
        <is>
          <t>Handlung</t>
        </is>
      </c>
    </row>
    <row r="13">
      <c r="A13" s="8" t="n">
        <v>1</v>
      </c>
      <c r="B13" s="3">
        <f>IFERROR(INDEX('Aufträge'!$A$2:$A$151,MATCH($A13,'Aufträge'!$M$2:$M$151,0)),"")</f>
        <v/>
      </c>
      <c r="C13" s="3">
        <f>IFERROR(INDEX('Aufträge'!$B$2:$B$151,MATCH($A13,'Aufträge'!$M$2:$M$151,0)),"")</f>
        <v/>
      </c>
      <c r="D13" s="9">
        <f>IFERROR(INDEX('Aufträge'!$D$2:$D$151,MATCH($A13,'Aufträge'!$M$2:$M$151,0)),"")</f>
        <v/>
      </c>
      <c r="E13" s="10">
        <f>IFERROR(INDEX('Aufträge'!$L$2:$L$151,MATCH($A13,'Aufträge'!$M$2:$M$151,0)),"")</f>
        <v/>
      </c>
      <c r="F13" s="3">
        <f>IFERROR(INDEX('Aufträge'!$N$2:$N$151,MATCH($A13,'Aufträge'!$M$2:$M$151,0)),"")</f>
        <v/>
      </c>
    </row>
    <row r="14">
      <c r="A14" s="11" t="n">
        <v>2</v>
      </c>
      <c r="B14" s="5">
        <f>IFERROR(INDEX('Aufträge'!$A$2:$A$151,MATCH($A14,'Aufträge'!$M$2:$M$151,0)),"")</f>
        <v/>
      </c>
      <c r="C14" s="5">
        <f>IFERROR(INDEX('Aufträge'!$B$2:$B$151,MATCH($A14,'Aufträge'!$M$2:$M$151,0)),"")</f>
        <v/>
      </c>
      <c r="D14" s="12">
        <f>IFERROR(INDEX('Aufträge'!$D$2:$D$151,MATCH($A14,'Aufträge'!$M$2:$M$151,0)),"")</f>
        <v/>
      </c>
      <c r="E14" s="13">
        <f>IFERROR(INDEX('Aufträge'!$L$2:$L$151,MATCH($A14,'Aufträge'!$M$2:$M$151,0)),"")</f>
        <v/>
      </c>
      <c r="F14" s="5">
        <f>IFERROR(INDEX('Aufträge'!$N$2:$N$151,MATCH($A14,'Aufträge'!$M$2:$M$151,0)),"")</f>
        <v/>
      </c>
    </row>
    <row r="15">
      <c r="A15" s="8" t="n">
        <v>3</v>
      </c>
      <c r="B15" s="3">
        <f>IFERROR(INDEX('Aufträge'!$A$2:$A$151,MATCH($A15,'Aufträge'!$M$2:$M$151,0)),"")</f>
        <v/>
      </c>
      <c r="C15" s="3">
        <f>IFERROR(INDEX('Aufträge'!$B$2:$B$151,MATCH($A15,'Aufträge'!$M$2:$M$151,0)),"")</f>
        <v/>
      </c>
      <c r="D15" s="9">
        <f>IFERROR(INDEX('Aufträge'!$D$2:$D$151,MATCH($A15,'Aufträge'!$M$2:$M$151,0)),"")</f>
        <v/>
      </c>
      <c r="E15" s="10">
        <f>IFERROR(INDEX('Aufträge'!$L$2:$L$151,MATCH($A15,'Aufträge'!$M$2:$M$151,0)),"")</f>
        <v/>
      </c>
      <c r="F15" s="3">
        <f>IFERROR(INDEX('Aufträge'!$N$2:$N$151,MATCH($A15,'Aufträge'!$M$2:$M$151,0)),"")</f>
        <v/>
      </c>
    </row>
    <row r="16">
      <c r="A16" s="11" t="n">
        <v>4</v>
      </c>
      <c r="B16" s="5">
        <f>IFERROR(INDEX('Aufträge'!$A$2:$A$151,MATCH($A16,'Aufträge'!$M$2:$M$151,0)),"")</f>
        <v/>
      </c>
      <c r="C16" s="5">
        <f>IFERROR(INDEX('Aufträge'!$B$2:$B$151,MATCH($A16,'Aufträge'!$M$2:$M$151,0)),"")</f>
        <v/>
      </c>
      <c r="D16" s="12">
        <f>IFERROR(INDEX('Aufträge'!$D$2:$D$151,MATCH($A16,'Aufträge'!$M$2:$M$151,0)),"")</f>
        <v/>
      </c>
      <c r="E16" s="13">
        <f>IFERROR(INDEX('Aufträge'!$L$2:$L$151,MATCH($A16,'Aufträge'!$M$2:$M$151,0)),"")</f>
        <v/>
      </c>
      <c r="F16" s="5">
        <f>IFERROR(INDEX('Aufträge'!$N$2:$N$151,MATCH($A16,'Aufträge'!$M$2:$M$151,0)),"")</f>
        <v/>
      </c>
    </row>
    <row r="17">
      <c r="A17" s="8" t="n">
        <v>5</v>
      </c>
      <c r="B17" s="3">
        <f>IFERROR(INDEX('Aufträge'!$A$2:$A$151,MATCH($A17,'Aufträge'!$M$2:$M$151,0)),"")</f>
        <v/>
      </c>
      <c r="C17" s="3">
        <f>IFERROR(INDEX('Aufträge'!$B$2:$B$151,MATCH($A17,'Aufträge'!$M$2:$M$151,0)),"")</f>
        <v/>
      </c>
      <c r="D17" s="9">
        <f>IFERROR(INDEX('Aufträge'!$D$2:$D$151,MATCH($A17,'Aufträge'!$M$2:$M$151,0)),"")</f>
        <v/>
      </c>
      <c r="E17" s="10">
        <f>IFERROR(INDEX('Aufträge'!$L$2:$L$151,MATCH($A17,'Aufträge'!$M$2:$M$151,0)),"")</f>
        <v/>
      </c>
      <c r="F17" s="3">
        <f>IFERROR(INDEX('Aufträge'!$N$2:$N$151,MATCH($A17,'Aufträge'!$M$2:$M$151,0)),"")</f>
        <v/>
      </c>
    </row>
    <row r="18"/>
    <row r="19">
      <c r="A19" s="14" t="inlineStr">
        <is>
          <t>Entscheidungshinweise</t>
        </is>
      </c>
      <c r="B19" s="14" t="n"/>
      <c r="C19" s="14" t="n"/>
      <c r="D19" s="14" t="n"/>
      <c r="E19" s="14" t="n"/>
      <c r="F19" s="14" t="n"/>
    </row>
    <row r="20" ht="58" customHeight="1">
      <c r="A20" s="15" t="inlineStr">
        <is>
          <t>Rang: niedrige Nummern zuerst einplanen.</t>
        </is>
      </c>
      <c r="B20" s="15" t="inlineStr">
        <is>
          <t>Materialverfügbarkeit manuell prüfen.</t>
        </is>
      </c>
      <c r="C20" s="15" t="inlineStr">
        <is>
          <t>Kapazität und Rüstfolge manuell prüfen.</t>
        </is>
      </c>
      <c r="D20" s="15" t="inlineStr">
        <is>
          <t>Technische Machbarkeit manuell prüfen.</t>
        </is>
      </c>
      <c r="E20" s="15" t="inlineStr">
        <is>
          <t>Keine Feinplanung oder Fortschrittsdokumentation.</t>
        </is>
      </c>
      <c r="F20" s="15" t="inlineStr">
        <is>
          <t>Pönalen sind interne Planwerte ohne rechtliche Aussage.</t>
        </is>
      </c>
    </row>
    <row r="21" ht="58" customHeight="1">
      <c r="A21" s="16" t="inlineStr">
        <is>
          <t>Fehlender Pönale-Planwert zählt als null.</t>
        </is>
      </c>
      <c r="B21" s="16" t="inlineStr">
        <is>
          <t>Fehlender Termin verhindert Wert und Rang.</t>
        </is>
      </c>
      <c r="C21" s="16" t="inlineStr">
        <is>
          <t>Fehlende Kritikalität verhindert Wert und Rang.</t>
        </is>
      </c>
      <c r="D21" s="16" t="inlineStr">
        <is>
          <t>Fertige Aufträge erhalten keinen Prioritätswert.</t>
        </is>
      </c>
      <c r="E21" s="16" t="inlineStr">
        <is>
          <t>Keine Kosten- oder Personaleinsatzplanung.</t>
        </is>
      </c>
      <c r="F21" s="16" t="inlineStr">
        <is>
          <t>Sortiergrundlage im Blatt „Aufträge“: Rang aufsteigend.</t>
        </is>
      </c>
    </row>
  </sheetData>
  <autoFilter ref="A12:F17"/>
  <mergeCells count="1">
    <mergeCell ref="A1:F1"/>
  </mergeCells>
  <conditionalFormatting sqref="B10">
    <cfRule type="expression" priority="1" dxfId="0" stopIfTrue="1">
      <formula>$B$10="Parameter prüfen"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N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1" customWidth="1" min="3" max="3"/>
    <col width="18" customWidth="1" min="4" max="4"/>
    <col width="15" customWidth="1" min="5" max="5"/>
    <col width="25" customWidth="1" min="6" max="6"/>
    <col width="12" customWidth="1" min="7" max="7"/>
    <col width="14" customWidth="1" min="8" max="8"/>
    <col width="14" customWidth="1" min="9" max="9"/>
    <col width="19" customWidth="1" min="10" max="10"/>
    <col width="16" customWidth="1" min="11" max="11"/>
    <col width="16" customWidth="1" min="12" max="12"/>
    <col width="10" customWidth="1" min="13" max="13"/>
    <col width="23" customWidth="1" min="14" max="14"/>
  </cols>
  <sheetData>
    <row r="1" ht="42" customHeight="1">
      <c r="A1" s="17" t="inlineStr">
        <is>
          <t>Auftrag-ID</t>
        </is>
      </c>
      <c r="B1" s="17" t="inlineStr">
        <is>
          <t>Artikelcode</t>
        </is>
      </c>
      <c r="C1" s="17" t="inlineStr">
        <is>
          <t>Menge</t>
        </is>
      </c>
      <c r="D1" s="17" t="inlineStr">
        <is>
          <t>Zugesagter Termin</t>
        </is>
      </c>
      <c r="E1" s="17" t="inlineStr">
        <is>
          <t>Kritikalität</t>
        </is>
      </c>
      <c r="F1" s="17" t="inlineStr">
        <is>
          <t>Pönale-Planwert je Verzugstag</t>
        </is>
      </c>
      <c r="G1" s="17" t="inlineStr">
        <is>
          <t>Status</t>
        </is>
      </c>
      <c r="H1" s="17" t="inlineStr">
        <is>
          <t>Verzugstage</t>
        </is>
      </c>
      <c r="I1" s="17" t="inlineStr">
        <is>
          <t>Termindruck</t>
        </is>
      </c>
      <c r="J1" s="17" t="inlineStr">
        <is>
          <t>Kritikalitätspunkte</t>
        </is>
      </c>
      <c r="K1" s="17" t="inlineStr">
        <is>
          <t>Pönalenpunkte</t>
        </is>
      </c>
      <c r="L1" s="17" t="inlineStr">
        <is>
          <t>Prioritätswert</t>
        </is>
      </c>
      <c r="M1" s="17" t="inlineStr">
        <is>
          <t>Rang</t>
        </is>
      </c>
      <c r="N1" s="17" t="inlineStr">
        <is>
          <t>Handlung</t>
        </is>
      </c>
    </row>
    <row r="2">
      <c r="A2" s="18" t="inlineStr">
        <is>
          <t>BEISPIEL-001</t>
        </is>
      </c>
      <c r="B2" s="18" t="inlineStr">
        <is>
          <t>ART-X01</t>
        </is>
      </c>
      <c r="C2" s="19" t="n">
        <v>20</v>
      </c>
      <c r="D2" s="20" t="n">
        <v>46268</v>
      </c>
      <c r="E2" s="21" t="inlineStr">
        <is>
          <t>Hoch</t>
        </is>
      </c>
      <c r="F2" s="33" t="n">
        <v>1500</v>
      </c>
      <c r="G2" s="21" t="inlineStr">
        <is>
          <t>Offen</t>
        </is>
      </c>
      <c r="H2" s="7">
        <f>IF(OR(A2="",D2="",G2="Fertig"),"",MAX(0,Parameter!$B$2-D2))</f>
        <v/>
      </c>
      <c r="I2" s="10">
        <f>IF(OR(A2="",D2="",G2="Fertig"),"",IFERROR(IF(D2&lt;=Parameter!$B$2,100,MAX(0,100-(D2-Parameter!$B$2)*100/Parameter!$B$3)),""))</f>
        <v/>
      </c>
      <c r="J2" s="10">
        <f>IF(OR(A2="",E2="",G2="Fertig"),"",IFERROR(VLOOKUP(E2,Parameter!$D$2:$E$4,2,FALSE),""))</f>
        <v/>
      </c>
      <c r="K2" s="10">
        <f>IF(OR(A2="",G2="Fertig"),"",IFERROR(MIN(100,IF(F2="",0,F2)*100/Parameter!$B$7),""))</f>
        <v/>
      </c>
      <c r="L2" s="10">
        <f>IF(OR(A2="",D2="",E2="",G2="Fertig"),"",IFERROR((I2*Parameter!$B$4+J2*Parameter!$B$5+K2*Parameter!$B$6)/SUM(Parameter!$B$4:$B$6),""))</f>
        <v/>
      </c>
      <c r="M2" s="7">
        <f>IF(L2="","",IFERROR(RANK(L2,$L$2:$L$151,0)+COUNTIF($L$2:L2,L2)-1,""))</f>
        <v/>
      </c>
      <c r="N2" s="3">
        <f>IF(A2="","",IF(G2="Fertig","Abgeschlossen",IF(OR(D2="",E2="",M2=""),"Angaben ergänzen",IF(M2&lt;=5,"Zuerst fertigen","Nach Rang einplanen"))))</f>
        <v/>
      </c>
    </row>
    <row r="3">
      <c r="A3" s="18" t="inlineStr">
        <is>
          <t>BEISPIEL-002</t>
        </is>
      </c>
      <c r="B3" s="18" t="inlineStr">
        <is>
          <t>ART-X02</t>
        </is>
      </c>
      <c r="C3" s="19" t="n">
        <v>50</v>
      </c>
      <c r="D3" s="20" t="n">
        <v>46273</v>
      </c>
      <c r="E3" s="21" t="inlineStr">
        <is>
          <t>Hoch</t>
        </is>
      </c>
      <c r="F3" s="33" t="n">
        <v>1000</v>
      </c>
      <c r="G3" s="21" t="inlineStr">
        <is>
          <t>Offen</t>
        </is>
      </c>
      <c r="H3" s="6">
        <f>IF(OR(A3="",D3="",G3="Fertig"),"",MAX(0,Parameter!$B$2-D3))</f>
        <v/>
      </c>
      <c r="I3" s="13">
        <f>IF(OR(A3="",D3="",G3="Fertig"),"",IFERROR(IF(D3&lt;=Parameter!$B$2,100,MAX(0,100-(D3-Parameter!$B$2)*100/Parameter!$B$3)),""))</f>
        <v/>
      </c>
      <c r="J3" s="13">
        <f>IF(OR(A3="",E3="",G3="Fertig"),"",IFERROR(VLOOKUP(E3,Parameter!$D$2:$E$4,2,FALSE),""))</f>
        <v/>
      </c>
      <c r="K3" s="13">
        <f>IF(OR(A3="",G3="Fertig"),"",IFERROR(MIN(100,IF(F3="",0,F3)*100/Parameter!$B$7),""))</f>
        <v/>
      </c>
      <c r="L3" s="13">
        <f>IF(OR(A3="",D3="",E3="",G3="Fertig"),"",IFERROR((I3*Parameter!$B$4+J3*Parameter!$B$5+K3*Parameter!$B$6)/SUM(Parameter!$B$4:$B$6),""))</f>
        <v/>
      </c>
      <c r="M3" s="6">
        <f>IF(L3="","",IFERROR(RANK(L3,$L$2:$L$151,0)+COUNTIF($L$2:L3,L3)-1,""))</f>
        <v/>
      </c>
      <c r="N3" s="5">
        <f>IF(A3="","",IF(G3="Fertig","Abgeschlossen",IF(OR(D3="",E3="",M3=""),"Angaben ergänzen",IF(M3&lt;=5,"Zuerst fertigen","Nach Rang einplanen"))))</f>
        <v/>
      </c>
    </row>
    <row r="4">
      <c r="A4" s="18" t="inlineStr">
        <is>
          <t>BEISPIEL-003</t>
        </is>
      </c>
      <c r="B4" s="18" t="inlineStr">
        <is>
          <t>ART-X03</t>
        </is>
      </c>
      <c r="C4" s="19" t="n">
        <v>80</v>
      </c>
      <c r="D4" s="20" t="n">
        <v>46275</v>
      </c>
      <c r="E4" s="21" t="inlineStr">
        <is>
          <t>Mittel</t>
        </is>
      </c>
      <c r="F4" s="33" t="n">
        <v>500</v>
      </c>
      <c r="G4" s="21" t="inlineStr">
        <is>
          <t>Offen</t>
        </is>
      </c>
      <c r="H4" s="7">
        <f>IF(OR(A4="",D4="",G4="Fertig"),"",MAX(0,Parameter!$B$2-D4))</f>
        <v/>
      </c>
      <c r="I4" s="10">
        <f>IF(OR(A4="",D4="",G4="Fertig"),"",IFERROR(IF(D4&lt;=Parameter!$B$2,100,MAX(0,100-(D4-Parameter!$B$2)*100/Parameter!$B$3)),""))</f>
        <v/>
      </c>
      <c r="J4" s="10">
        <f>IF(OR(A4="",E4="",G4="Fertig"),"",IFERROR(VLOOKUP(E4,Parameter!$D$2:$E$4,2,FALSE),""))</f>
        <v/>
      </c>
      <c r="K4" s="10">
        <f>IF(OR(A4="",G4="Fertig"),"",IFERROR(MIN(100,IF(F4="",0,F4)*100/Parameter!$B$7),""))</f>
        <v/>
      </c>
      <c r="L4" s="10">
        <f>IF(OR(A4="",D4="",E4="",G4="Fertig"),"",IFERROR((I4*Parameter!$B$4+J4*Parameter!$B$5+K4*Parameter!$B$6)/SUM(Parameter!$B$4:$B$6),""))</f>
        <v/>
      </c>
      <c r="M4" s="7">
        <f>IF(L4="","",IFERROR(RANK(L4,$L$2:$L$151,0)+COUNTIF($L$2:L4,L4)-1,""))</f>
        <v/>
      </c>
      <c r="N4" s="3">
        <f>IF(A4="","",IF(G4="Fertig","Abgeschlossen",IF(OR(D4="",E4="",M4=""),"Angaben ergänzen",IF(M4&lt;=5,"Zuerst fertigen","Nach Rang einplanen"))))</f>
        <v/>
      </c>
    </row>
    <row r="5">
      <c r="A5" s="18" t="inlineStr">
        <is>
          <t>BEISPIEL-004</t>
        </is>
      </c>
      <c r="B5" s="18" t="inlineStr">
        <is>
          <t>ART-X04</t>
        </is>
      </c>
      <c r="C5" s="19" t="n">
        <v>120</v>
      </c>
      <c r="D5" s="20" t="n">
        <v>46280</v>
      </c>
      <c r="E5" s="21" t="inlineStr">
        <is>
          <t>Niedrig</t>
        </is>
      </c>
      <c r="F5" s="33" t="n">
        <v>0</v>
      </c>
      <c r="G5" s="21" t="inlineStr">
        <is>
          <t>Offen</t>
        </is>
      </c>
      <c r="H5" s="6">
        <f>IF(OR(A5="",D5="",G5="Fertig"),"",MAX(0,Parameter!$B$2-D5))</f>
        <v/>
      </c>
      <c r="I5" s="13">
        <f>IF(OR(A5="",D5="",G5="Fertig"),"",IFERROR(IF(D5&lt;=Parameter!$B$2,100,MAX(0,100-(D5-Parameter!$B$2)*100/Parameter!$B$3)),""))</f>
        <v/>
      </c>
      <c r="J5" s="13">
        <f>IF(OR(A5="",E5="",G5="Fertig"),"",IFERROR(VLOOKUP(E5,Parameter!$D$2:$E$4,2,FALSE),""))</f>
        <v/>
      </c>
      <c r="K5" s="13">
        <f>IF(OR(A5="",G5="Fertig"),"",IFERROR(MIN(100,IF(F5="",0,F5)*100/Parameter!$B$7),""))</f>
        <v/>
      </c>
      <c r="L5" s="13">
        <f>IF(OR(A5="",D5="",E5="",G5="Fertig"),"",IFERROR((I5*Parameter!$B$4+J5*Parameter!$B$5+K5*Parameter!$B$6)/SUM(Parameter!$B$4:$B$6),""))</f>
        <v/>
      </c>
      <c r="M5" s="6">
        <f>IF(L5="","",IFERROR(RANK(L5,$L$2:$L$151,0)+COUNTIF($L$2:L5,L5)-1,""))</f>
        <v/>
      </c>
      <c r="N5" s="5">
        <f>IF(A5="","",IF(G5="Fertig","Abgeschlossen",IF(OR(D5="",E5="",M5=""),"Angaben ergänzen",IF(M5&lt;=5,"Zuerst fertigen","Nach Rang einplanen"))))</f>
        <v/>
      </c>
    </row>
    <row r="6">
      <c r="A6" s="18" t="inlineStr">
        <is>
          <t>BEISPIEL-005</t>
        </is>
      </c>
      <c r="B6" s="18" t="inlineStr">
        <is>
          <t>ART-X05</t>
        </is>
      </c>
      <c r="C6" s="19" t="n">
        <v>200</v>
      </c>
      <c r="D6" s="20" t="n">
        <v>46287</v>
      </c>
      <c r="E6" s="21" t="inlineStr">
        <is>
          <t>Hoch</t>
        </is>
      </c>
      <c r="F6" s="33" t="n"/>
      <c r="G6" s="21" t="inlineStr">
        <is>
          <t>Offen</t>
        </is>
      </c>
      <c r="H6" s="7">
        <f>IF(OR(A6="",D6="",G6="Fertig"),"",MAX(0,Parameter!$B$2-D6))</f>
        <v/>
      </c>
      <c r="I6" s="10">
        <f>IF(OR(A6="",D6="",G6="Fertig"),"",IFERROR(IF(D6&lt;=Parameter!$B$2,100,MAX(0,100-(D6-Parameter!$B$2)*100/Parameter!$B$3)),""))</f>
        <v/>
      </c>
      <c r="J6" s="10">
        <f>IF(OR(A6="",E6="",G6="Fertig"),"",IFERROR(VLOOKUP(E6,Parameter!$D$2:$E$4,2,FALSE),""))</f>
        <v/>
      </c>
      <c r="K6" s="10">
        <f>IF(OR(A6="",G6="Fertig"),"",IFERROR(MIN(100,IF(F6="",0,F6)*100/Parameter!$B$7),""))</f>
        <v/>
      </c>
      <c r="L6" s="10">
        <f>IF(OR(A6="",D6="",E6="",G6="Fertig"),"",IFERROR((I6*Parameter!$B$4+J6*Parameter!$B$5+K6*Parameter!$B$6)/SUM(Parameter!$B$4:$B$6),""))</f>
        <v/>
      </c>
      <c r="M6" s="7">
        <f>IF(L6="","",IFERROR(RANK(L6,$L$2:$L$151,0)+COUNTIF($L$2:L6,L6)-1,""))</f>
        <v/>
      </c>
      <c r="N6" s="3">
        <f>IF(A6="","",IF(G6="Fertig","Abgeschlossen",IF(OR(D6="",E6="",M6=""),"Angaben ergänzen",IF(M6&lt;=5,"Zuerst fertigen","Nach Rang einplanen"))))</f>
        <v/>
      </c>
    </row>
    <row r="7">
      <c r="A7" s="18" t="inlineStr">
        <is>
          <t>BEISPIEL-006</t>
        </is>
      </c>
      <c r="B7" s="18" t="inlineStr">
        <is>
          <t>ART-X06</t>
        </is>
      </c>
      <c r="C7" s="19" t="n">
        <v>300</v>
      </c>
      <c r="D7" s="20" t="n">
        <v>46295</v>
      </c>
      <c r="E7" s="21" t="inlineStr">
        <is>
          <t>Mittel</t>
        </is>
      </c>
      <c r="F7" s="33" t="n">
        <v>250</v>
      </c>
      <c r="G7" s="21" t="inlineStr">
        <is>
          <t>Offen</t>
        </is>
      </c>
      <c r="H7" s="6">
        <f>IF(OR(A7="",D7="",G7="Fertig"),"",MAX(0,Parameter!$B$2-D7))</f>
        <v/>
      </c>
      <c r="I7" s="13">
        <f>IF(OR(A7="",D7="",G7="Fertig"),"",IFERROR(IF(D7&lt;=Parameter!$B$2,100,MAX(0,100-(D7-Parameter!$B$2)*100/Parameter!$B$3)),""))</f>
        <v/>
      </c>
      <c r="J7" s="13">
        <f>IF(OR(A7="",E7="",G7="Fertig"),"",IFERROR(VLOOKUP(E7,Parameter!$D$2:$E$4,2,FALSE),""))</f>
        <v/>
      </c>
      <c r="K7" s="13">
        <f>IF(OR(A7="",G7="Fertig"),"",IFERROR(MIN(100,IF(F7="",0,F7)*100/Parameter!$B$7),""))</f>
        <v/>
      </c>
      <c r="L7" s="13">
        <f>IF(OR(A7="",D7="",E7="",G7="Fertig"),"",IFERROR((I7*Parameter!$B$4+J7*Parameter!$B$5+K7*Parameter!$B$6)/SUM(Parameter!$B$4:$B$6),""))</f>
        <v/>
      </c>
      <c r="M7" s="6">
        <f>IF(L7="","",IFERROR(RANK(L7,$L$2:$L$151,0)+COUNTIF($L$2:L7,L7)-1,""))</f>
        <v/>
      </c>
      <c r="N7" s="5">
        <f>IF(A7="","",IF(G7="Fertig","Abgeschlossen",IF(OR(D7="",E7="",M7=""),"Angaben ergänzen",IF(M7&lt;=5,"Zuerst fertigen","Nach Rang einplanen"))))</f>
        <v/>
      </c>
    </row>
    <row r="8">
      <c r="A8" s="18" t="inlineStr">
        <is>
          <t>BEISPIEL-007</t>
        </is>
      </c>
      <c r="B8" s="18" t="inlineStr">
        <is>
          <t>ART-X07</t>
        </is>
      </c>
      <c r="C8" s="19" t="n">
        <v>500</v>
      </c>
      <c r="D8" s="20" t="n">
        <v>46270</v>
      </c>
      <c r="E8" s="21" t="inlineStr">
        <is>
          <t>Niedrig</t>
        </is>
      </c>
      <c r="F8" s="33" t="n">
        <v>0</v>
      </c>
      <c r="G8" s="21" t="inlineStr">
        <is>
          <t>Fertig</t>
        </is>
      </c>
      <c r="H8" s="7">
        <f>IF(OR(A8="",D8="",G8="Fertig"),"",MAX(0,Parameter!$B$2-D8))</f>
        <v/>
      </c>
      <c r="I8" s="10">
        <f>IF(OR(A8="",D8="",G8="Fertig"),"",IFERROR(IF(D8&lt;=Parameter!$B$2,100,MAX(0,100-(D8-Parameter!$B$2)*100/Parameter!$B$3)),""))</f>
        <v/>
      </c>
      <c r="J8" s="10">
        <f>IF(OR(A8="",E8="",G8="Fertig"),"",IFERROR(VLOOKUP(E8,Parameter!$D$2:$E$4,2,FALSE),""))</f>
        <v/>
      </c>
      <c r="K8" s="10">
        <f>IF(OR(A8="",G8="Fertig"),"",IFERROR(MIN(100,IF(F8="",0,F8)*100/Parameter!$B$7),""))</f>
        <v/>
      </c>
      <c r="L8" s="10">
        <f>IF(OR(A8="",D8="",E8="",G8="Fertig"),"",IFERROR((I8*Parameter!$B$4+J8*Parameter!$B$5+K8*Parameter!$B$6)/SUM(Parameter!$B$4:$B$6),""))</f>
        <v/>
      </c>
      <c r="M8" s="7">
        <f>IF(L8="","",IFERROR(RANK(L8,$L$2:$L$151,0)+COUNTIF($L$2:L8,L8)-1,""))</f>
        <v/>
      </c>
      <c r="N8" s="3">
        <f>IF(A8="","",IF(G8="Fertig","Abgeschlossen",IF(OR(D8="",E8="",M8=""),"Angaben ergänzen",IF(M8&lt;=5,"Zuerst fertigen","Nach Rang einplanen"))))</f>
        <v/>
      </c>
    </row>
    <row r="9">
      <c r="A9" s="18" t="inlineStr">
        <is>
          <t>BEISPIEL-008</t>
        </is>
      </c>
      <c r="B9" s="18" t="inlineStr">
        <is>
          <t>ART-X08</t>
        </is>
      </c>
      <c r="C9" s="19" t="n">
        <v>40</v>
      </c>
      <c r="D9" s="20" t="n">
        <v>46277</v>
      </c>
      <c r="E9" s="21" t="n"/>
      <c r="F9" s="33" t="n">
        <v>400</v>
      </c>
      <c r="G9" s="21" t="inlineStr">
        <is>
          <t>Offen</t>
        </is>
      </c>
      <c r="H9" s="6">
        <f>IF(OR(A9="",D9="",G9="Fertig"),"",MAX(0,Parameter!$B$2-D9))</f>
        <v/>
      </c>
      <c r="I9" s="13">
        <f>IF(OR(A9="",D9="",G9="Fertig"),"",IFERROR(IF(D9&lt;=Parameter!$B$2,100,MAX(0,100-(D9-Parameter!$B$2)*100/Parameter!$B$3)),""))</f>
        <v/>
      </c>
      <c r="J9" s="13">
        <f>IF(OR(A9="",E9="",G9="Fertig"),"",IFERROR(VLOOKUP(E9,Parameter!$D$2:$E$4,2,FALSE),""))</f>
        <v/>
      </c>
      <c r="K9" s="13">
        <f>IF(OR(A9="",G9="Fertig"),"",IFERROR(MIN(100,IF(F9="",0,F9)*100/Parameter!$B$7),""))</f>
        <v/>
      </c>
      <c r="L9" s="13">
        <f>IF(OR(A9="",D9="",E9="",G9="Fertig"),"",IFERROR((I9*Parameter!$B$4+J9*Parameter!$B$5+K9*Parameter!$B$6)/SUM(Parameter!$B$4:$B$6),""))</f>
        <v/>
      </c>
      <c r="M9" s="6">
        <f>IF(L9="","",IFERROR(RANK(L9,$L$2:$L$151,0)+COUNTIF($L$2:L9,L9)-1,""))</f>
        <v/>
      </c>
      <c r="N9" s="5">
        <f>IF(A9="","",IF(G9="Fertig","Abgeschlossen",IF(OR(D9="",E9="",M9=""),"Angaben ergänzen",IF(M9&lt;=5,"Zuerst fertigen","Nach Rang einplanen"))))</f>
        <v/>
      </c>
    </row>
    <row r="10">
      <c r="A10" s="18" t="inlineStr">
        <is>
          <t>BEISPIEL-009</t>
        </is>
      </c>
      <c r="B10" s="18" t="inlineStr">
        <is>
          <t>ART-X09</t>
        </is>
      </c>
      <c r="C10" s="19" t="n">
        <v>160</v>
      </c>
      <c r="D10" s="20" t="n">
        <v>46272</v>
      </c>
      <c r="E10" s="21" t="inlineStr">
        <is>
          <t>Mittel</t>
        </is>
      </c>
      <c r="F10" s="33" t="n">
        <v>750</v>
      </c>
      <c r="G10" s="21" t="inlineStr">
        <is>
          <t>Offen</t>
        </is>
      </c>
      <c r="H10" s="7">
        <f>IF(OR(A10="",D10="",G10="Fertig"),"",MAX(0,Parameter!$B$2-D10))</f>
        <v/>
      </c>
      <c r="I10" s="10">
        <f>IF(OR(A10="",D10="",G10="Fertig"),"",IFERROR(IF(D10&lt;=Parameter!$B$2,100,MAX(0,100-(D10-Parameter!$B$2)*100/Parameter!$B$3)),""))</f>
        <v/>
      </c>
      <c r="J10" s="10">
        <f>IF(OR(A10="",E10="",G10="Fertig"),"",IFERROR(VLOOKUP(E10,Parameter!$D$2:$E$4,2,FALSE),""))</f>
        <v/>
      </c>
      <c r="K10" s="10">
        <f>IF(OR(A10="",G10="Fertig"),"",IFERROR(MIN(100,IF(F10="",0,F10)*100/Parameter!$B$7),""))</f>
        <v/>
      </c>
      <c r="L10" s="10">
        <f>IF(OR(A10="",D10="",E10="",G10="Fertig"),"",IFERROR((I10*Parameter!$B$4+J10*Parameter!$B$5+K10*Parameter!$B$6)/SUM(Parameter!$B$4:$B$6),""))</f>
        <v/>
      </c>
      <c r="M10" s="7">
        <f>IF(L10="","",IFERROR(RANK(L10,$L$2:$L$151,0)+COUNTIF($L$2:L10,L10)-1,""))</f>
        <v/>
      </c>
      <c r="N10" s="3">
        <f>IF(A10="","",IF(G10="Fertig","Abgeschlossen",IF(OR(D10="",E10="",M10=""),"Angaben ergänzen",IF(M10&lt;=5,"Zuerst fertigen","Nach Rang einplanen"))))</f>
        <v/>
      </c>
    </row>
    <row r="11">
      <c r="A11" s="18" t="inlineStr">
        <is>
          <t>BEISPIEL-010</t>
        </is>
      </c>
      <c r="B11" s="18" t="inlineStr">
        <is>
          <t>ART-X10</t>
        </is>
      </c>
      <c r="C11" s="19" t="n">
        <v>250</v>
      </c>
      <c r="D11" s="20" t="n">
        <v>46283</v>
      </c>
      <c r="E11" s="21" t="inlineStr">
        <is>
          <t>Hoch</t>
        </is>
      </c>
      <c r="F11" s="33" t="n">
        <v>1500</v>
      </c>
      <c r="G11" s="21" t="inlineStr">
        <is>
          <t>Offen</t>
        </is>
      </c>
      <c r="H11" s="6">
        <f>IF(OR(A11="",D11="",G11="Fertig"),"",MAX(0,Parameter!$B$2-D11))</f>
        <v/>
      </c>
      <c r="I11" s="13">
        <f>IF(OR(A11="",D11="",G11="Fertig"),"",IFERROR(IF(D11&lt;=Parameter!$B$2,100,MAX(0,100-(D11-Parameter!$B$2)*100/Parameter!$B$3)),""))</f>
        <v/>
      </c>
      <c r="J11" s="13">
        <f>IF(OR(A11="",E11="",G11="Fertig"),"",IFERROR(VLOOKUP(E11,Parameter!$D$2:$E$4,2,FALSE),""))</f>
        <v/>
      </c>
      <c r="K11" s="13">
        <f>IF(OR(A11="",G11="Fertig"),"",IFERROR(MIN(100,IF(F11="",0,F11)*100/Parameter!$B$7),""))</f>
        <v/>
      </c>
      <c r="L11" s="13">
        <f>IF(OR(A11="",D11="",E11="",G11="Fertig"),"",IFERROR((I11*Parameter!$B$4+J11*Parameter!$B$5+K11*Parameter!$B$6)/SUM(Parameter!$B$4:$B$6),""))</f>
        <v/>
      </c>
      <c r="M11" s="6">
        <f>IF(L11="","",IFERROR(RANK(L11,$L$2:$L$151,0)+COUNTIF($L$2:L11,L11)-1,""))</f>
        <v/>
      </c>
      <c r="N11" s="5">
        <f>IF(A11="","",IF(G11="Fertig","Abgeschlossen",IF(OR(D11="",E11="",M11=""),"Angaben ergänzen",IF(M11&lt;=5,"Zuerst fertigen","Nach Rang einplanen"))))</f>
        <v/>
      </c>
    </row>
    <row r="12">
      <c r="A12" s="18" t="n"/>
      <c r="B12" s="18" t="n"/>
      <c r="C12" s="19" t="n"/>
      <c r="D12" s="20" t="n"/>
      <c r="E12" s="21" t="n"/>
      <c r="F12" s="33" t="n"/>
      <c r="G12" s="21" t="n"/>
      <c r="H12" s="7">
        <f>IF(OR(A12="",D12="",G12="Fertig"),"",MAX(0,Parameter!$B$2-D12))</f>
        <v/>
      </c>
      <c r="I12" s="10">
        <f>IF(OR(A12="",D12="",G12="Fertig"),"",IFERROR(IF(D12&lt;=Parameter!$B$2,100,MAX(0,100-(D12-Parameter!$B$2)*100/Parameter!$B$3)),""))</f>
        <v/>
      </c>
      <c r="J12" s="10">
        <f>IF(OR(A12="",E12="",G12="Fertig"),"",IFERROR(VLOOKUP(E12,Parameter!$D$2:$E$4,2,FALSE),""))</f>
        <v/>
      </c>
      <c r="K12" s="10">
        <f>IF(OR(A12="",G12="Fertig"),"",IFERROR(MIN(100,IF(F12="",0,F12)*100/Parameter!$B$7),""))</f>
        <v/>
      </c>
      <c r="L12" s="10">
        <f>IF(OR(A12="",D12="",E12="",G12="Fertig"),"",IFERROR((I12*Parameter!$B$4+J12*Parameter!$B$5+K12*Parameter!$B$6)/SUM(Parameter!$B$4:$B$6),""))</f>
        <v/>
      </c>
      <c r="M12" s="7">
        <f>IF(L12="","",IFERROR(RANK(L12,$L$2:$L$151,0)+COUNTIF($L$2:L12,L12)-1,""))</f>
        <v/>
      </c>
      <c r="N12" s="3">
        <f>IF(A12="","",IF(G12="Fertig","Abgeschlossen",IF(OR(D12="",E12="",M12=""),"Angaben ergänzen",IF(M12&lt;=5,"Zuerst fertigen","Nach Rang einplanen"))))</f>
        <v/>
      </c>
    </row>
    <row r="13">
      <c r="A13" s="18" t="n"/>
      <c r="B13" s="18" t="n"/>
      <c r="C13" s="19" t="n"/>
      <c r="D13" s="20" t="n"/>
      <c r="E13" s="21" t="n"/>
      <c r="F13" s="33" t="n"/>
      <c r="G13" s="21" t="n"/>
      <c r="H13" s="6">
        <f>IF(OR(A13="",D13="",G13="Fertig"),"",MAX(0,Parameter!$B$2-D13))</f>
        <v/>
      </c>
      <c r="I13" s="13">
        <f>IF(OR(A13="",D13="",G13="Fertig"),"",IFERROR(IF(D13&lt;=Parameter!$B$2,100,MAX(0,100-(D13-Parameter!$B$2)*100/Parameter!$B$3)),""))</f>
        <v/>
      </c>
      <c r="J13" s="13">
        <f>IF(OR(A13="",E13="",G13="Fertig"),"",IFERROR(VLOOKUP(E13,Parameter!$D$2:$E$4,2,FALSE),""))</f>
        <v/>
      </c>
      <c r="K13" s="13">
        <f>IF(OR(A13="",G13="Fertig"),"",IFERROR(MIN(100,IF(F13="",0,F13)*100/Parameter!$B$7),""))</f>
        <v/>
      </c>
      <c r="L13" s="13">
        <f>IF(OR(A13="",D13="",E13="",G13="Fertig"),"",IFERROR((I13*Parameter!$B$4+J13*Parameter!$B$5+K13*Parameter!$B$6)/SUM(Parameter!$B$4:$B$6),""))</f>
        <v/>
      </c>
      <c r="M13" s="6">
        <f>IF(L13="","",IFERROR(RANK(L13,$L$2:$L$151,0)+COUNTIF($L$2:L13,L13)-1,""))</f>
        <v/>
      </c>
      <c r="N13" s="5">
        <f>IF(A13="","",IF(G13="Fertig","Abgeschlossen",IF(OR(D13="",E13="",M13=""),"Angaben ergänzen",IF(M13&lt;=5,"Zuerst fertigen","Nach Rang einplanen"))))</f>
        <v/>
      </c>
    </row>
    <row r="14">
      <c r="A14" s="18" t="n"/>
      <c r="B14" s="18" t="n"/>
      <c r="C14" s="19" t="n"/>
      <c r="D14" s="20" t="n"/>
      <c r="E14" s="21" t="n"/>
      <c r="F14" s="33" t="n"/>
      <c r="G14" s="21" t="n"/>
      <c r="H14" s="7">
        <f>IF(OR(A14="",D14="",G14="Fertig"),"",MAX(0,Parameter!$B$2-D14))</f>
        <v/>
      </c>
      <c r="I14" s="10">
        <f>IF(OR(A14="",D14="",G14="Fertig"),"",IFERROR(IF(D14&lt;=Parameter!$B$2,100,MAX(0,100-(D14-Parameter!$B$2)*100/Parameter!$B$3)),""))</f>
        <v/>
      </c>
      <c r="J14" s="10">
        <f>IF(OR(A14="",E14="",G14="Fertig"),"",IFERROR(VLOOKUP(E14,Parameter!$D$2:$E$4,2,FALSE),""))</f>
        <v/>
      </c>
      <c r="K14" s="10">
        <f>IF(OR(A14="",G14="Fertig"),"",IFERROR(MIN(100,IF(F14="",0,F14)*100/Parameter!$B$7),""))</f>
        <v/>
      </c>
      <c r="L14" s="10">
        <f>IF(OR(A14="",D14="",E14="",G14="Fertig"),"",IFERROR((I14*Parameter!$B$4+J14*Parameter!$B$5+K14*Parameter!$B$6)/SUM(Parameter!$B$4:$B$6),""))</f>
        <v/>
      </c>
      <c r="M14" s="7">
        <f>IF(L14="","",IFERROR(RANK(L14,$L$2:$L$151,0)+COUNTIF($L$2:L14,L14)-1,""))</f>
        <v/>
      </c>
      <c r="N14" s="3">
        <f>IF(A14="","",IF(G14="Fertig","Abgeschlossen",IF(OR(D14="",E14="",M14=""),"Angaben ergänzen",IF(M14&lt;=5,"Zuerst fertigen","Nach Rang einplanen"))))</f>
        <v/>
      </c>
    </row>
    <row r="15">
      <c r="A15" s="18" t="n"/>
      <c r="B15" s="18" t="n"/>
      <c r="C15" s="19" t="n"/>
      <c r="D15" s="20" t="n"/>
      <c r="E15" s="21" t="n"/>
      <c r="F15" s="33" t="n"/>
      <c r="G15" s="21" t="n"/>
      <c r="H15" s="6">
        <f>IF(OR(A15="",D15="",G15="Fertig"),"",MAX(0,Parameter!$B$2-D15))</f>
        <v/>
      </c>
      <c r="I15" s="13">
        <f>IF(OR(A15="",D15="",G15="Fertig"),"",IFERROR(IF(D15&lt;=Parameter!$B$2,100,MAX(0,100-(D15-Parameter!$B$2)*100/Parameter!$B$3)),""))</f>
        <v/>
      </c>
      <c r="J15" s="13">
        <f>IF(OR(A15="",E15="",G15="Fertig"),"",IFERROR(VLOOKUP(E15,Parameter!$D$2:$E$4,2,FALSE),""))</f>
        <v/>
      </c>
      <c r="K15" s="13">
        <f>IF(OR(A15="",G15="Fertig"),"",IFERROR(MIN(100,IF(F15="",0,F15)*100/Parameter!$B$7),""))</f>
        <v/>
      </c>
      <c r="L15" s="13">
        <f>IF(OR(A15="",D15="",E15="",G15="Fertig"),"",IFERROR((I15*Parameter!$B$4+J15*Parameter!$B$5+K15*Parameter!$B$6)/SUM(Parameter!$B$4:$B$6),""))</f>
        <v/>
      </c>
      <c r="M15" s="6">
        <f>IF(L15="","",IFERROR(RANK(L15,$L$2:$L$151,0)+COUNTIF($L$2:L15,L15)-1,""))</f>
        <v/>
      </c>
      <c r="N15" s="5">
        <f>IF(A15="","",IF(G15="Fertig","Abgeschlossen",IF(OR(D15="",E15="",M15=""),"Angaben ergänzen",IF(M15&lt;=5,"Zuerst fertigen","Nach Rang einplanen"))))</f>
        <v/>
      </c>
    </row>
    <row r="16">
      <c r="A16" s="18" t="n"/>
      <c r="B16" s="18" t="n"/>
      <c r="C16" s="19" t="n"/>
      <c r="D16" s="20" t="n"/>
      <c r="E16" s="21" t="n"/>
      <c r="F16" s="33" t="n"/>
      <c r="G16" s="21" t="n"/>
      <c r="H16" s="7">
        <f>IF(OR(A16="",D16="",G16="Fertig"),"",MAX(0,Parameter!$B$2-D16))</f>
        <v/>
      </c>
      <c r="I16" s="10">
        <f>IF(OR(A16="",D16="",G16="Fertig"),"",IFERROR(IF(D16&lt;=Parameter!$B$2,100,MAX(0,100-(D16-Parameter!$B$2)*100/Parameter!$B$3)),""))</f>
        <v/>
      </c>
      <c r="J16" s="10">
        <f>IF(OR(A16="",E16="",G16="Fertig"),"",IFERROR(VLOOKUP(E16,Parameter!$D$2:$E$4,2,FALSE),""))</f>
        <v/>
      </c>
      <c r="K16" s="10">
        <f>IF(OR(A16="",G16="Fertig"),"",IFERROR(MIN(100,IF(F16="",0,F16)*100/Parameter!$B$7),""))</f>
        <v/>
      </c>
      <c r="L16" s="10">
        <f>IF(OR(A16="",D16="",E16="",G16="Fertig"),"",IFERROR((I16*Parameter!$B$4+J16*Parameter!$B$5+K16*Parameter!$B$6)/SUM(Parameter!$B$4:$B$6),""))</f>
        <v/>
      </c>
      <c r="M16" s="7">
        <f>IF(L16="","",IFERROR(RANK(L16,$L$2:$L$151,0)+COUNTIF($L$2:L16,L16)-1,""))</f>
        <v/>
      </c>
      <c r="N16" s="3">
        <f>IF(A16="","",IF(G16="Fertig","Abgeschlossen",IF(OR(D16="",E16="",M16=""),"Angaben ergänzen",IF(M16&lt;=5,"Zuerst fertigen","Nach Rang einplanen"))))</f>
        <v/>
      </c>
    </row>
    <row r="17">
      <c r="A17" s="18" t="n"/>
      <c r="B17" s="18" t="n"/>
      <c r="C17" s="19" t="n"/>
      <c r="D17" s="20" t="n"/>
      <c r="E17" s="21" t="n"/>
      <c r="F17" s="33" t="n"/>
      <c r="G17" s="21" t="n"/>
      <c r="H17" s="6">
        <f>IF(OR(A17="",D17="",G17="Fertig"),"",MAX(0,Parameter!$B$2-D17))</f>
        <v/>
      </c>
      <c r="I17" s="13">
        <f>IF(OR(A17="",D17="",G17="Fertig"),"",IFERROR(IF(D17&lt;=Parameter!$B$2,100,MAX(0,100-(D17-Parameter!$B$2)*100/Parameter!$B$3)),""))</f>
        <v/>
      </c>
      <c r="J17" s="13">
        <f>IF(OR(A17="",E17="",G17="Fertig"),"",IFERROR(VLOOKUP(E17,Parameter!$D$2:$E$4,2,FALSE),""))</f>
        <v/>
      </c>
      <c r="K17" s="13">
        <f>IF(OR(A17="",G17="Fertig"),"",IFERROR(MIN(100,IF(F17="",0,F17)*100/Parameter!$B$7),""))</f>
        <v/>
      </c>
      <c r="L17" s="13">
        <f>IF(OR(A17="",D17="",E17="",G17="Fertig"),"",IFERROR((I17*Parameter!$B$4+J17*Parameter!$B$5+K17*Parameter!$B$6)/SUM(Parameter!$B$4:$B$6),""))</f>
        <v/>
      </c>
      <c r="M17" s="6">
        <f>IF(L17="","",IFERROR(RANK(L17,$L$2:$L$151,0)+COUNTIF($L$2:L17,L17)-1,""))</f>
        <v/>
      </c>
      <c r="N17" s="5">
        <f>IF(A17="","",IF(G17="Fertig","Abgeschlossen",IF(OR(D17="",E17="",M17=""),"Angaben ergänzen",IF(M17&lt;=5,"Zuerst fertigen","Nach Rang einplanen"))))</f>
        <v/>
      </c>
    </row>
    <row r="18">
      <c r="A18" s="18" t="n"/>
      <c r="B18" s="18" t="n"/>
      <c r="C18" s="19" t="n"/>
      <c r="D18" s="20" t="n"/>
      <c r="E18" s="21" t="n"/>
      <c r="F18" s="33" t="n"/>
      <c r="G18" s="21" t="n"/>
      <c r="H18" s="7">
        <f>IF(OR(A18="",D18="",G18="Fertig"),"",MAX(0,Parameter!$B$2-D18))</f>
        <v/>
      </c>
      <c r="I18" s="10">
        <f>IF(OR(A18="",D18="",G18="Fertig"),"",IFERROR(IF(D18&lt;=Parameter!$B$2,100,MAX(0,100-(D18-Parameter!$B$2)*100/Parameter!$B$3)),""))</f>
        <v/>
      </c>
      <c r="J18" s="10">
        <f>IF(OR(A18="",E18="",G18="Fertig"),"",IFERROR(VLOOKUP(E18,Parameter!$D$2:$E$4,2,FALSE),""))</f>
        <v/>
      </c>
      <c r="K18" s="10">
        <f>IF(OR(A18="",G18="Fertig"),"",IFERROR(MIN(100,IF(F18="",0,F18)*100/Parameter!$B$7),""))</f>
        <v/>
      </c>
      <c r="L18" s="10">
        <f>IF(OR(A18="",D18="",E18="",G18="Fertig"),"",IFERROR((I18*Parameter!$B$4+J18*Parameter!$B$5+K18*Parameter!$B$6)/SUM(Parameter!$B$4:$B$6),""))</f>
        <v/>
      </c>
      <c r="M18" s="7">
        <f>IF(L18="","",IFERROR(RANK(L18,$L$2:$L$151,0)+COUNTIF($L$2:L18,L18)-1,""))</f>
        <v/>
      </c>
      <c r="N18" s="3">
        <f>IF(A18="","",IF(G18="Fertig","Abgeschlossen",IF(OR(D18="",E18="",M18=""),"Angaben ergänzen",IF(M18&lt;=5,"Zuerst fertigen","Nach Rang einplanen"))))</f>
        <v/>
      </c>
    </row>
    <row r="19">
      <c r="A19" s="18" t="n"/>
      <c r="B19" s="18" t="n"/>
      <c r="C19" s="19" t="n"/>
      <c r="D19" s="20" t="n"/>
      <c r="E19" s="21" t="n"/>
      <c r="F19" s="33" t="n"/>
      <c r="G19" s="21" t="n"/>
      <c r="H19" s="6">
        <f>IF(OR(A19="",D19="",G19="Fertig"),"",MAX(0,Parameter!$B$2-D19))</f>
        <v/>
      </c>
      <c r="I19" s="13">
        <f>IF(OR(A19="",D19="",G19="Fertig"),"",IFERROR(IF(D19&lt;=Parameter!$B$2,100,MAX(0,100-(D19-Parameter!$B$2)*100/Parameter!$B$3)),""))</f>
        <v/>
      </c>
      <c r="J19" s="13">
        <f>IF(OR(A19="",E19="",G19="Fertig"),"",IFERROR(VLOOKUP(E19,Parameter!$D$2:$E$4,2,FALSE),""))</f>
        <v/>
      </c>
      <c r="K19" s="13">
        <f>IF(OR(A19="",G19="Fertig"),"",IFERROR(MIN(100,IF(F19="",0,F19)*100/Parameter!$B$7),""))</f>
        <v/>
      </c>
      <c r="L19" s="13">
        <f>IF(OR(A19="",D19="",E19="",G19="Fertig"),"",IFERROR((I19*Parameter!$B$4+J19*Parameter!$B$5+K19*Parameter!$B$6)/SUM(Parameter!$B$4:$B$6),""))</f>
        <v/>
      </c>
      <c r="M19" s="6">
        <f>IF(L19="","",IFERROR(RANK(L19,$L$2:$L$151,0)+COUNTIF($L$2:L19,L19)-1,""))</f>
        <v/>
      </c>
      <c r="N19" s="5">
        <f>IF(A19="","",IF(G19="Fertig","Abgeschlossen",IF(OR(D19="",E19="",M19=""),"Angaben ergänzen",IF(M19&lt;=5,"Zuerst fertigen","Nach Rang einplanen"))))</f>
        <v/>
      </c>
    </row>
    <row r="20">
      <c r="A20" s="18" t="n"/>
      <c r="B20" s="18" t="n"/>
      <c r="C20" s="19" t="n"/>
      <c r="D20" s="20" t="n"/>
      <c r="E20" s="21" t="n"/>
      <c r="F20" s="33" t="n"/>
      <c r="G20" s="21" t="n"/>
      <c r="H20" s="7">
        <f>IF(OR(A20="",D20="",G20="Fertig"),"",MAX(0,Parameter!$B$2-D20))</f>
        <v/>
      </c>
      <c r="I20" s="10">
        <f>IF(OR(A20="",D20="",G20="Fertig"),"",IFERROR(IF(D20&lt;=Parameter!$B$2,100,MAX(0,100-(D20-Parameter!$B$2)*100/Parameter!$B$3)),""))</f>
        <v/>
      </c>
      <c r="J20" s="10">
        <f>IF(OR(A20="",E20="",G20="Fertig"),"",IFERROR(VLOOKUP(E20,Parameter!$D$2:$E$4,2,FALSE),""))</f>
        <v/>
      </c>
      <c r="K20" s="10">
        <f>IF(OR(A20="",G20="Fertig"),"",IFERROR(MIN(100,IF(F20="",0,F20)*100/Parameter!$B$7),""))</f>
        <v/>
      </c>
      <c r="L20" s="10">
        <f>IF(OR(A20="",D20="",E20="",G20="Fertig"),"",IFERROR((I20*Parameter!$B$4+J20*Parameter!$B$5+K20*Parameter!$B$6)/SUM(Parameter!$B$4:$B$6),""))</f>
        <v/>
      </c>
      <c r="M20" s="7">
        <f>IF(L20="","",IFERROR(RANK(L20,$L$2:$L$151,0)+COUNTIF($L$2:L20,L20)-1,""))</f>
        <v/>
      </c>
      <c r="N20" s="3">
        <f>IF(A20="","",IF(G20="Fertig","Abgeschlossen",IF(OR(D20="",E20="",M20=""),"Angaben ergänzen",IF(M20&lt;=5,"Zuerst fertigen","Nach Rang einplanen"))))</f>
        <v/>
      </c>
    </row>
    <row r="21">
      <c r="A21" s="18" t="n"/>
      <c r="B21" s="18" t="n"/>
      <c r="C21" s="19" t="n"/>
      <c r="D21" s="20" t="n"/>
      <c r="E21" s="21" t="n"/>
      <c r="F21" s="33" t="n"/>
      <c r="G21" s="21" t="n"/>
      <c r="H21" s="6">
        <f>IF(OR(A21="",D21="",G21="Fertig"),"",MAX(0,Parameter!$B$2-D21))</f>
        <v/>
      </c>
      <c r="I21" s="13">
        <f>IF(OR(A21="",D21="",G21="Fertig"),"",IFERROR(IF(D21&lt;=Parameter!$B$2,100,MAX(0,100-(D21-Parameter!$B$2)*100/Parameter!$B$3)),""))</f>
        <v/>
      </c>
      <c r="J21" s="13">
        <f>IF(OR(A21="",E21="",G21="Fertig"),"",IFERROR(VLOOKUP(E21,Parameter!$D$2:$E$4,2,FALSE),""))</f>
        <v/>
      </c>
      <c r="K21" s="13">
        <f>IF(OR(A21="",G21="Fertig"),"",IFERROR(MIN(100,IF(F21="",0,F21)*100/Parameter!$B$7),""))</f>
        <v/>
      </c>
      <c r="L21" s="13">
        <f>IF(OR(A21="",D21="",E21="",G21="Fertig"),"",IFERROR((I21*Parameter!$B$4+J21*Parameter!$B$5+K21*Parameter!$B$6)/SUM(Parameter!$B$4:$B$6),""))</f>
        <v/>
      </c>
      <c r="M21" s="6">
        <f>IF(L21="","",IFERROR(RANK(L21,$L$2:$L$151,0)+COUNTIF($L$2:L21,L21)-1,""))</f>
        <v/>
      </c>
      <c r="N21" s="5">
        <f>IF(A21="","",IF(G21="Fertig","Abgeschlossen",IF(OR(D21="",E21="",M21=""),"Angaben ergänzen",IF(M21&lt;=5,"Zuerst fertigen","Nach Rang einplanen"))))</f>
        <v/>
      </c>
    </row>
    <row r="22">
      <c r="A22" s="18" t="n"/>
      <c r="B22" s="18" t="n"/>
      <c r="C22" s="19" t="n"/>
      <c r="D22" s="20" t="n"/>
      <c r="E22" s="21" t="n"/>
      <c r="F22" s="33" t="n"/>
      <c r="G22" s="21" t="n"/>
      <c r="H22" s="7">
        <f>IF(OR(A22="",D22="",G22="Fertig"),"",MAX(0,Parameter!$B$2-D22))</f>
        <v/>
      </c>
      <c r="I22" s="10">
        <f>IF(OR(A22="",D22="",G22="Fertig"),"",IFERROR(IF(D22&lt;=Parameter!$B$2,100,MAX(0,100-(D22-Parameter!$B$2)*100/Parameter!$B$3)),""))</f>
        <v/>
      </c>
      <c r="J22" s="10">
        <f>IF(OR(A22="",E22="",G22="Fertig"),"",IFERROR(VLOOKUP(E22,Parameter!$D$2:$E$4,2,FALSE),""))</f>
        <v/>
      </c>
      <c r="K22" s="10">
        <f>IF(OR(A22="",G22="Fertig"),"",IFERROR(MIN(100,IF(F22="",0,F22)*100/Parameter!$B$7),""))</f>
        <v/>
      </c>
      <c r="L22" s="10">
        <f>IF(OR(A22="",D22="",E22="",G22="Fertig"),"",IFERROR((I22*Parameter!$B$4+J22*Parameter!$B$5+K22*Parameter!$B$6)/SUM(Parameter!$B$4:$B$6),""))</f>
        <v/>
      </c>
      <c r="M22" s="7">
        <f>IF(L22="","",IFERROR(RANK(L22,$L$2:$L$151,0)+COUNTIF($L$2:L22,L22)-1,""))</f>
        <v/>
      </c>
      <c r="N22" s="3">
        <f>IF(A22="","",IF(G22="Fertig","Abgeschlossen",IF(OR(D22="",E22="",M22=""),"Angaben ergänzen",IF(M22&lt;=5,"Zuerst fertigen","Nach Rang einplanen"))))</f>
        <v/>
      </c>
    </row>
    <row r="23">
      <c r="A23" s="18" t="n"/>
      <c r="B23" s="18" t="n"/>
      <c r="C23" s="19" t="n"/>
      <c r="D23" s="20" t="n"/>
      <c r="E23" s="21" t="n"/>
      <c r="F23" s="33" t="n"/>
      <c r="G23" s="21" t="n"/>
      <c r="H23" s="6">
        <f>IF(OR(A23="",D23="",G23="Fertig"),"",MAX(0,Parameter!$B$2-D23))</f>
        <v/>
      </c>
      <c r="I23" s="13">
        <f>IF(OR(A23="",D23="",G23="Fertig"),"",IFERROR(IF(D23&lt;=Parameter!$B$2,100,MAX(0,100-(D23-Parameter!$B$2)*100/Parameter!$B$3)),""))</f>
        <v/>
      </c>
      <c r="J23" s="13">
        <f>IF(OR(A23="",E23="",G23="Fertig"),"",IFERROR(VLOOKUP(E23,Parameter!$D$2:$E$4,2,FALSE),""))</f>
        <v/>
      </c>
      <c r="K23" s="13">
        <f>IF(OR(A23="",G23="Fertig"),"",IFERROR(MIN(100,IF(F23="",0,F23)*100/Parameter!$B$7),""))</f>
        <v/>
      </c>
      <c r="L23" s="13">
        <f>IF(OR(A23="",D23="",E23="",G23="Fertig"),"",IFERROR((I23*Parameter!$B$4+J23*Parameter!$B$5+K23*Parameter!$B$6)/SUM(Parameter!$B$4:$B$6),""))</f>
        <v/>
      </c>
      <c r="M23" s="6">
        <f>IF(L23="","",IFERROR(RANK(L23,$L$2:$L$151,0)+COUNTIF($L$2:L23,L23)-1,""))</f>
        <v/>
      </c>
      <c r="N23" s="5">
        <f>IF(A23="","",IF(G23="Fertig","Abgeschlossen",IF(OR(D23="",E23="",M23=""),"Angaben ergänzen",IF(M23&lt;=5,"Zuerst fertigen","Nach Rang einplanen"))))</f>
        <v/>
      </c>
    </row>
    <row r="24">
      <c r="A24" s="18" t="n"/>
      <c r="B24" s="18" t="n"/>
      <c r="C24" s="19" t="n"/>
      <c r="D24" s="20" t="n"/>
      <c r="E24" s="21" t="n"/>
      <c r="F24" s="33" t="n"/>
      <c r="G24" s="21" t="n"/>
      <c r="H24" s="7">
        <f>IF(OR(A24="",D24="",G24="Fertig"),"",MAX(0,Parameter!$B$2-D24))</f>
        <v/>
      </c>
      <c r="I24" s="10">
        <f>IF(OR(A24="",D24="",G24="Fertig"),"",IFERROR(IF(D24&lt;=Parameter!$B$2,100,MAX(0,100-(D24-Parameter!$B$2)*100/Parameter!$B$3)),""))</f>
        <v/>
      </c>
      <c r="J24" s="10">
        <f>IF(OR(A24="",E24="",G24="Fertig"),"",IFERROR(VLOOKUP(E24,Parameter!$D$2:$E$4,2,FALSE),""))</f>
        <v/>
      </c>
      <c r="K24" s="10">
        <f>IF(OR(A24="",G24="Fertig"),"",IFERROR(MIN(100,IF(F24="",0,F24)*100/Parameter!$B$7),""))</f>
        <v/>
      </c>
      <c r="L24" s="10">
        <f>IF(OR(A24="",D24="",E24="",G24="Fertig"),"",IFERROR((I24*Parameter!$B$4+J24*Parameter!$B$5+K24*Parameter!$B$6)/SUM(Parameter!$B$4:$B$6),""))</f>
        <v/>
      </c>
      <c r="M24" s="7">
        <f>IF(L24="","",IFERROR(RANK(L24,$L$2:$L$151,0)+COUNTIF($L$2:L24,L24)-1,""))</f>
        <v/>
      </c>
      <c r="N24" s="3">
        <f>IF(A24="","",IF(G24="Fertig","Abgeschlossen",IF(OR(D24="",E24="",M24=""),"Angaben ergänzen",IF(M24&lt;=5,"Zuerst fertigen","Nach Rang einplanen"))))</f>
        <v/>
      </c>
    </row>
    <row r="25">
      <c r="A25" s="18" t="n"/>
      <c r="B25" s="18" t="n"/>
      <c r="C25" s="19" t="n"/>
      <c r="D25" s="20" t="n"/>
      <c r="E25" s="21" t="n"/>
      <c r="F25" s="33" t="n"/>
      <c r="G25" s="21" t="n"/>
      <c r="H25" s="6">
        <f>IF(OR(A25="",D25="",G25="Fertig"),"",MAX(0,Parameter!$B$2-D25))</f>
        <v/>
      </c>
      <c r="I25" s="13">
        <f>IF(OR(A25="",D25="",G25="Fertig"),"",IFERROR(IF(D25&lt;=Parameter!$B$2,100,MAX(0,100-(D25-Parameter!$B$2)*100/Parameter!$B$3)),""))</f>
        <v/>
      </c>
      <c r="J25" s="13">
        <f>IF(OR(A25="",E25="",G25="Fertig"),"",IFERROR(VLOOKUP(E25,Parameter!$D$2:$E$4,2,FALSE),""))</f>
        <v/>
      </c>
      <c r="K25" s="13">
        <f>IF(OR(A25="",G25="Fertig"),"",IFERROR(MIN(100,IF(F25="",0,F25)*100/Parameter!$B$7),""))</f>
        <v/>
      </c>
      <c r="L25" s="13">
        <f>IF(OR(A25="",D25="",E25="",G25="Fertig"),"",IFERROR((I25*Parameter!$B$4+J25*Parameter!$B$5+K25*Parameter!$B$6)/SUM(Parameter!$B$4:$B$6),""))</f>
        <v/>
      </c>
      <c r="M25" s="6">
        <f>IF(L25="","",IFERROR(RANK(L25,$L$2:$L$151,0)+COUNTIF($L$2:L25,L25)-1,""))</f>
        <v/>
      </c>
      <c r="N25" s="5">
        <f>IF(A25="","",IF(G25="Fertig","Abgeschlossen",IF(OR(D25="",E25="",M25=""),"Angaben ergänzen",IF(M25&lt;=5,"Zuerst fertigen","Nach Rang einplanen"))))</f>
        <v/>
      </c>
    </row>
    <row r="26">
      <c r="A26" s="18" t="n"/>
      <c r="B26" s="18" t="n"/>
      <c r="C26" s="19" t="n"/>
      <c r="D26" s="20" t="n"/>
      <c r="E26" s="21" t="n"/>
      <c r="F26" s="33" t="n"/>
      <c r="G26" s="21" t="n"/>
      <c r="H26" s="7">
        <f>IF(OR(A26="",D26="",G26="Fertig"),"",MAX(0,Parameter!$B$2-D26))</f>
        <v/>
      </c>
      <c r="I26" s="10">
        <f>IF(OR(A26="",D26="",G26="Fertig"),"",IFERROR(IF(D26&lt;=Parameter!$B$2,100,MAX(0,100-(D26-Parameter!$B$2)*100/Parameter!$B$3)),""))</f>
        <v/>
      </c>
      <c r="J26" s="10">
        <f>IF(OR(A26="",E26="",G26="Fertig"),"",IFERROR(VLOOKUP(E26,Parameter!$D$2:$E$4,2,FALSE),""))</f>
        <v/>
      </c>
      <c r="K26" s="10">
        <f>IF(OR(A26="",G26="Fertig"),"",IFERROR(MIN(100,IF(F26="",0,F26)*100/Parameter!$B$7),""))</f>
        <v/>
      </c>
      <c r="L26" s="10">
        <f>IF(OR(A26="",D26="",E26="",G26="Fertig"),"",IFERROR((I26*Parameter!$B$4+J26*Parameter!$B$5+K26*Parameter!$B$6)/SUM(Parameter!$B$4:$B$6),""))</f>
        <v/>
      </c>
      <c r="M26" s="7">
        <f>IF(L26="","",IFERROR(RANK(L26,$L$2:$L$151,0)+COUNTIF($L$2:L26,L26)-1,""))</f>
        <v/>
      </c>
      <c r="N26" s="3">
        <f>IF(A26="","",IF(G26="Fertig","Abgeschlossen",IF(OR(D26="",E26="",M26=""),"Angaben ergänzen",IF(M26&lt;=5,"Zuerst fertigen","Nach Rang einplanen"))))</f>
        <v/>
      </c>
    </row>
    <row r="27">
      <c r="A27" s="18" t="n"/>
      <c r="B27" s="18" t="n"/>
      <c r="C27" s="19" t="n"/>
      <c r="D27" s="20" t="n"/>
      <c r="E27" s="21" t="n"/>
      <c r="F27" s="33" t="n"/>
      <c r="G27" s="21" t="n"/>
      <c r="H27" s="6">
        <f>IF(OR(A27="",D27="",G27="Fertig"),"",MAX(0,Parameter!$B$2-D27))</f>
        <v/>
      </c>
      <c r="I27" s="13">
        <f>IF(OR(A27="",D27="",G27="Fertig"),"",IFERROR(IF(D27&lt;=Parameter!$B$2,100,MAX(0,100-(D27-Parameter!$B$2)*100/Parameter!$B$3)),""))</f>
        <v/>
      </c>
      <c r="J27" s="13">
        <f>IF(OR(A27="",E27="",G27="Fertig"),"",IFERROR(VLOOKUP(E27,Parameter!$D$2:$E$4,2,FALSE),""))</f>
        <v/>
      </c>
      <c r="K27" s="13">
        <f>IF(OR(A27="",G27="Fertig"),"",IFERROR(MIN(100,IF(F27="",0,F27)*100/Parameter!$B$7),""))</f>
        <v/>
      </c>
      <c r="L27" s="13">
        <f>IF(OR(A27="",D27="",E27="",G27="Fertig"),"",IFERROR((I27*Parameter!$B$4+J27*Parameter!$B$5+K27*Parameter!$B$6)/SUM(Parameter!$B$4:$B$6),""))</f>
        <v/>
      </c>
      <c r="M27" s="6">
        <f>IF(L27="","",IFERROR(RANK(L27,$L$2:$L$151,0)+COUNTIF($L$2:L27,L27)-1,""))</f>
        <v/>
      </c>
      <c r="N27" s="5">
        <f>IF(A27="","",IF(G27="Fertig","Abgeschlossen",IF(OR(D27="",E27="",M27=""),"Angaben ergänzen",IF(M27&lt;=5,"Zuerst fertigen","Nach Rang einplanen"))))</f>
        <v/>
      </c>
    </row>
    <row r="28">
      <c r="A28" s="18" t="n"/>
      <c r="B28" s="18" t="n"/>
      <c r="C28" s="19" t="n"/>
      <c r="D28" s="20" t="n"/>
      <c r="E28" s="21" t="n"/>
      <c r="F28" s="33" t="n"/>
      <c r="G28" s="21" t="n"/>
      <c r="H28" s="7">
        <f>IF(OR(A28="",D28="",G28="Fertig"),"",MAX(0,Parameter!$B$2-D28))</f>
        <v/>
      </c>
      <c r="I28" s="10">
        <f>IF(OR(A28="",D28="",G28="Fertig"),"",IFERROR(IF(D28&lt;=Parameter!$B$2,100,MAX(0,100-(D28-Parameter!$B$2)*100/Parameter!$B$3)),""))</f>
        <v/>
      </c>
      <c r="J28" s="10">
        <f>IF(OR(A28="",E28="",G28="Fertig"),"",IFERROR(VLOOKUP(E28,Parameter!$D$2:$E$4,2,FALSE),""))</f>
        <v/>
      </c>
      <c r="K28" s="10">
        <f>IF(OR(A28="",G28="Fertig"),"",IFERROR(MIN(100,IF(F28="",0,F28)*100/Parameter!$B$7),""))</f>
        <v/>
      </c>
      <c r="L28" s="10">
        <f>IF(OR(A28="",D28="",E28="",G28="Fertig"),"",IFERROR((I28*Parameter!$B$4+J28*Parameter!$B$5+K28*Parameter!$B$6)/SUM(Parameter!$B$4:$B$6),""))</f>
        <v/>
      </c>
      <c r="M28" s="7">
        <f>IF(L28="","",IFERROR(RANK(L28,$L$2:$L$151,0)+COUNTIF($L$2:L28,L28)-1,""))</f>
        <v/>
      </c>
      <c r="N28" s="3">
        <f>IF(A28="","",IF(G28="Fertig","Abgeschlossen",IF(OR(D28="",E28="",M28=""),"Angaben ergänzen",IF(M28&lt;=5,"Zuerst fertigen","Nach Rang einplanen"))))</f>
        <v/>
      </c>
    </row>
    <row r="29">
      <c r="A29" s="18" t="n"/>
      <c r="B29" s="18" t="n"/>
      <c r="C29" s="19" t="n"/>
      <c r="D29" s="20" t="n"/>
      <c r="E29" s="21" t="n"/>
      <c r="F29" s="33" t="n"/>
      <c r="G29" s="21" t="n"/>
      <c r="H29" s="6">
        <f>IF(OR(A29="",D29="",G29="Fertig"),"",MAX(0,Parameter!$B$2-D29))</f>
        <v/>
      </c>
      <c r="I29" s="13">
        <f>IF(OR(A29="",D29="",G29="Fertig"),"",IFERROR(IF(D29&lt;=Parameter!$B$2,100,MAX(0,100-(D29-Parameter!$B$2)*100/Parameter!$B$3)),""))</f>
        <v/>
      </c>
      <c r="J29" s="13">
        <f>IF(OR(A29="",E29="",G29="Fertig"),"",IFERROR(VLOOKUP(E29,Parameter!$D$2:$E$4,2,FALSE),""))</f>
        <v/>
      </c>
      <c r="K29" s="13">
        <f>IF(OR(A29="",G29="Fertig"),"",IFERROR(MIN(100,IF(F29="",0,F29)*100/Parameter!$B$7),""))</f>
        <v/>
      </c>
      <c r="L29" s="13">
        <f>IF(OR(A29="",D29="",E29="",G29="Fertig"),"",IFERROR((I29*Parameter!$B$4+J29*Parameter!$B$5+K29*Parameter!$B$6)/SUM(Parameter!$B$4:$B$6),""))</f>
        <v/>
      </c>
      <c r="M29" s="6">
        <f>IF(L29="","",IFERROR(RANK(L29,$L$2:$L$151,0)+COUNTIF($L$2:L29,L29)-1,""))</f>
        <v/>
      </c>
      <c r="N29" s="5">
        <f>IF(A29="","",IF(G29="Fertig","Abgeschlossen",IF(OR(D29="",E29="",M29=""),"Angaben ergänzen",IF(M29&lt;=5,"Zuerst fertigen","Nach Rang einplanen"))))</f>
        <v/>
      </c>
    </row>
    <row r="30">
      <c r="A30" s="18" t="n"/>
      <c r="B30" s="18" t="n"/>
      <c r="C30" s="19" t="n"/>
      <c r="D30" s="20" t="n"/>
      <c r="E30" s="21" t="n"/>
      <c r="F30" s="33" t="n"/>
      <c r="G30" s="21" t="n"/>
      <c r="H30" s="7">
        <f>IF(OR(A30="",D30="",G30="Fertig"),"",MAX(0,Parameter!$B$2-D30))</f>
        <v/>
      </c>
      <c r="I30" s="10">
        <f>IF(OR(A30="",D30="",G30="Fertig"),"",IFERROR(IF(D30&lt;=Parameter!$B$2,100,MAX(0,100-(D30-Parameter!$B$2)*100/Parameter!$B$3)),""))</f>
        <v/>
      </c>
      <c r="J30" s="10">
        <f>IF(OR(A30="",E30="",G30="Fertig"),"",IFERROR(VLOOKUP(E30,Parameter!$D$2:$E$4,2,FALSE),""))</f>
        <v/>
      </c>
      <c r="K30" s="10">
        <f>IF(OR(A30="",G30="Fertig"),"",IFERROR(MIN(100,IF(F30="",0,F30)*100/Parameter!$B$7),""))</f>
        <v/>
      </c>
      <c r="L30" s="10">
        <f>IF(OR(A30="",D30="",E30="",G30="Fertig"),"",IFERROR((I30*Parameter!$B$4+J30*Parameter!$B$5+K30*Parameter!$B$6)/SUM(Parameter!$B$4:$B$6),""))</f>
        <v/>
      </c>
      <c r="M30" s="7">
        <f>IF(L30="","",IFERROR(RANK(L30,$L$2:$L$151,0)+COUNTIF($L$2:L30,L30)-1,""))</f>
        <v/>
      </c>
      <c r="N30" s="3">
        <f>IF(A30="","",IF(G30="Fertig","Abgeschlossen",IF(OR(D30="",E30="",M30=""),"Angaben ergänzen",IF(M30&lt;=5,"Zuerst fertigen","Nach Rang einplanen"))))</f>
        <v/>
      </c>
    </row>
    <row r="31">
      <c r="A31" s="18" t="n"/>
      <c r="B31" s="18" t="n"/>
      <c r="C31" s="19" t="n"/>
      <c r="D31" s="20" t="n"/>
      <c r="E31" s="21" t="n"/>
      <c r="F31" s="33" t="n"/>
      <c r="G31" s="21" t="n"/>
      <c r="H31" s="6">
        <f>IF(OR(A31="",D31="",G31="Fertig"),"",MAX(0,Parameter!$B$2-D31))</f>
        <v/>
      </c>
      <c r="I31" s="13">
        <f>IF(OR(A31="",D31="",G31="Fertig"),"",IFERROR(IF(D31&lt;=Parameter!$B$2,100,MAX(0,100-(D31-Parameter!$B$2)*100/Parameter!$B$3)),""))</f>
        <v/>
      </c>
      <c r="J31" s="13">
        <f>IF(OR(A31="",E31="",G31="Fertig"),"",IFERROR(VLOOKUP(E31,Parameter!$D$2:$E$4,2,FALSE),""))</f>
        <v/>
      </c>
      <c r="K31" s="13">
        <f>IF(OR(A31="",G31="Fertig"),"",IFERROR(MIN(100,IF(F31="",0,F31)*100/Parameter!$B$7),""))</f>
        <v/>
      </c>
      <c r="L31" s="13">
        <f>IF(OR(A31="",D31="",E31="",G31="Fertig"),"",IFERROR((I31*Parameter!$B$4+J31*Parameter!$B$5+K31*Parameter!$B$6)/SUM(Parameter!$B$4:$B$6),""))</f>
        <v/>
      </c>
      <c r="M31" s="6">
        <f>IF(L31="","",IFERROR(RANK(L31,$L$2:$L$151,0)+COUNTIF($L$2:L31,L31)-1,""))</f>
        <v/>
      </c>
      <c r="N31" s="5">
        <f>IF(A31="","",IF(G31="Fertig","Abgeschlossen",IF(OR(D31="",E31="",M31=""),"Angaben ergänzen",IF(M31&lt;=5,"Zuerst fertigen","Nach Rang einplanen"))))</f>
        <v/>
      </c>
    </row>
    <row r="32">
      <c r="A32" s="18" t="n"/>
      <c r="B32" s="18" t="n"/>
      <c r="C32" s="19" t="n"/>
      <c r="D32" s="20" t="n"/>
      <c r="E32" s="21" t="n"/>
      <c r="F32" s="33" t="n"/>
      <c r="G32" s="21" t="n"/>
      <c r="H32" s="7">
        <f>IF(OR(A32="",D32="",G32="Fertig"),"",MAX(0,Parameter!$B$2-D32))</f>
        <v/>
      </c>
      <c r="I32" s="10">
        <f>IF(OR(A32="",D32="",G32="Fertig"),"",IFERROR(IF(D32&lt;=Parameter!$B$2,100,MAX(0,100-(D32-Parameter!$B$2)*100/Parameter!$B$3)),""))</f>
        <v/>
      </c>
      <c r="J32" s="10">
        <f>IF(OR(A32="",E32="",G32="Fertig"),"",IFERROR(VLOOKUP(E32,Parameter!$D$2:$E$4,2,FALSE),""))</f>
        <v/>
      </c>
      <c r="K32" s="10">
        <f>IF(OR(A32="",G32="Fertig"),"",IFERROR(MIN(100,IF(F32="",0,F32)*100/Parameter!$B$7),""))</f>
        <v/>
      </c>
      <c r="L32" s="10">
        <f>IF(OR(A32="",D32="",E32="",G32="Fertig"),"",IFERROR((I32*Parameter!$B$4+J32*Parameter!$B$5+K32*Parameter!$B$6)/SUM(Parameter!$B$4:$B$6),""))</f>
        <v/>
      </c>
      <c r="M32" s="7">
        <f>IF(L32="","",IFERROR(RANK(L32,$L$2:$L$151,0)+COUNTIF($L$2:L32,L32)-1,""))</f>
        <v/>
      </c>
      <c r="N32" s="3">
        <f>IF(A32="","",IF(G32="Fertig","Abgeschlossen",IF(OR(D32="",E32="",M32=""),"Angaben ergänzen",IF(M32&lt;=5,"Zuerst fertigen","Nach Rang einplanen"))))</f>
        <v/>
      </c>
    </row>
    <row r="33">
      <c r="A33" s="18" t="n"/>
      <c r="B33" s="18" t="n"/>
      <c r="C33" s="19" t="n"/>
      <c r="D33" s="20" t="n"/>
      <c r="E33" s="21" t="n"/>
      <c r="F33" s="33" t="n"/>
      <c r="G33" s="21" t="n"/>
      <c r="H33" s="6">
        <f>IF(OR(A33="",D33="",G33="Fertig"),"",MAX(0,Parameter!$B$2-D33))</f>
        <v/>
      </c>
      <c r="I33" s="13">
        <f>IF(OR(A33="",D33="",G33="Fertig"),"",IFERROR(IF(D33&lt;=Parameter!$B$2,100,MAX(0,100-(D33-Parameter!$B$2)*100/Parameter!$B$3)),""))</f>
        <v/>
      </c>
      <c r="J33" s="13">
        <f>IF(OR(A33="",E33="",G33="Fertig"),"",IFERROR(VLOOKUP(E33,Parameter!$D$2:$E$4,2,FALSE),""))</f>
        <v/>
      </c>
      <c r="K33" s="13">
        <f>IF(OR(A33="",G33="Fertig"),"",IFERROR(MIN(100,IF(F33="",0,F33)*100/Parameter!$B$7),""))</f>
        <v/>
      </c>
      <c r="L33" s="13">
        <f>IF(OR(A33="",D33="",E33="",G33="Fertig"),"",IFERROR((I33*Parameter!$B$4+J33*Parameter!$B$5+K33*Parameter!$B$6)/SUM(Parameter!$B$4:$B$6),""))</f>
        <v/>
      </c>
      <c r="M33" s="6">
        <f>IF(L33="","",IFERROR(RANK(L33,$L$2:$L$151,0)+COUNTIF($L$2:L33,L33)-1,""))</f>
        <v/>
      </c>
      <c r="N33" s="5">
        <f>IF(A33="","",IF(G33="Fertig","Abgeschlossen",IF(OR(D33="",E33="",M33=""),"Angaben ergänzen",IF(M33&lt;=5,"Zuerst fertigen","Nach Rang einplanen"))))</f>
        <v/>
      </c>
    </row>
    <row r="34">
      <c r="A34" s="18" t="n"/>
      <c r="B34" s="18" t="n"/>
      <c r="C34" s="19" t="n"/>
      <c r="D34" s="20" t="n"/>
      <c r="E34" s="21" t="n"/>
      <c r="F34" s="33" t="n"/>
      <c r="G34" s="21" t="n"/>
      <c r="H34" s="7">
        <f>IF(OR(A34="",D34="",G34="Fertig"),"",MAX(0,Parameter!$B$2-D34))</f>
        <v/>
      </c>
      <c r="I34" s="10">
        <f>IF(OR(A34="",D34="",G34="Fertig"),"",IFERROR(IF(D34&lt;=Parameter!$B$2,100,MAX(0,100-(D34-Parameter!$B$2)*100/Parameter!$B$3)),""))</f>
        <v/>
      </c>
      <c r="J34" s="10">
        <f>IF(OR(A34="",E34="",G34="Fertig"),"",IFERROR(VLOOKUP(E34,Parameter!$D$2:$E$4,2,FALSE),""))</f>
        <v/>
      </c>
      <c r="K34" s="10">
        <f>IF(OR(A34="",G34="Fertig"),"",IFERROR(MIN(100,IF(F34="",0,F34)*100/Parameter!$B$7),""))</f>
        <v/>
      </c>
      <c r="L34" s="10">
        <f>IF(OR(A34="",D34="",E34="",G34="Fertig"),"",IFERROR((I34*Parameter!$B$4+J34*Parameter!$B$5+K34*Parameter!$B$6)/SUM(Parameter!$B$4:$B$6),""))</f>
        <v/>
      </c>
      <c r="M34" s="7">
        <f>IF(L34="","",IFERROR(RANK(L34,$L$2:$L$151,0)+COUNTIF($L$2:L34,L34)-1,""))</f>
        <v/>
      </c>
      <c r="N34" s="3">
        <f>IF(A34="","",IF(G34="Fertig","Abgeschlossen",IF(OR(D34="",E34="",M34=""),"Angaben ergänzen",IF(M34&lt;=5,"Zuerst fertigen","Nach Rang einplanen"))))</f>
        <v/>
      </c>
    </row>
    <row r="35">
      <c r="A35" s="18" t="n"/>
      <c r="B35" s="18" t="n"/>
      <c r="C35" s="19" t="n"/>
      <c r="D35" s="20" t="n"/>
      <c r="E35" s="21" t="n"/>
      <c r="F35" s="33" t="n"/>
      <c r="G35" s="21" t="n"/>
      <c r="H35" s="6">
        <f>IF(OR(A35="",D35="",G35="Fertig"),"",MAX(0,Parameter!$B$2-D35))</f>
        <v/>
      </c>
      <c r="I35" s="13">
        <f>IF(OR(A35="",D35="",G35="Fertig"),"",IFERROR(IF(D35&lt;=Parameter!$B$2,100,MAX(0,100-(D35-Parameter!$B$2)*100/Parameter!$B$3)),""))</f>
        <v/>
      </c>
      <c r="J35" s="13">
        <f>IF(OR(A35="",E35="",G35="Fertig"),"",IFERROR(VLOOKUP(E35,Parameter!$D$2:$E$4,2,FALSE),""))</f>
        <v/>
      </c>
      <c r="K35" s="13">
        <f>IF(OR(A35="",G35="Fertig"),"",IFERROR(MIN(100,IF(F35="",0,F35)*100/Parameter!$B$7),""))</f>
        <v/>
      </c>
      <c r="L35" s="13">
        <f>IF(OR(A35="",D35="",E35="",G35="Fertig"),"",IFERROR((I35*Parameter!$B$4+J35*Parameter!$B$5+K35*Parameter!$B$6)/SUM(Parameter!$B$4:$B$6),""))</f>
        <v/>
      </c>
      <c r="M35" s="6">
        <f>IF(L35="","",IFERROR(RANK(L35,$L$2:$L$151,0)+COUNTIF($L$2:L35,L35)-1,""))</f>
        <v/>
      </c>
      <c r="N35" s="5">
        <f>IF(A35="","",IF(G35="Fertig","Abgeschlossen",IF(OR(D35="",E35="",M35=""),"Angaben ergänzen",IF(M35&lt;=5,"Zuerst fertigen","Nach Rang einplanen"))))</f>
        <v/>
      </c>
    </row>
    <row r="36">
      <c r="A36" s="18" t="n"/>
      <c r="B36" s="18" t="n"/>
      <c r="C36" s="19" t="n"/>
      <c r="D36" s="20" t="n"/>
      <c r="E36" s="21" t="n"/>
      <c r="F36" s="33" t="n"/>
      <c r="G36" s="21" t="n"/>
      <c r="H36" s="7">
        <f>IF(OR(A36="",D36="",G36="Fertig"),"",MAX(0,Parameter!$B$2-D36))</f>
        <v/>
      </c>
      <c r="I36" s="10">
        <f>IF(OR(A36="",D36="",G36="Fertig"),"",IFERROR(IF(D36&lt;=Parameter!$B$2,100,MAX(0,100-(D36-Parameter!$B$2)*100/Parameter!$B$3)),""))</f>
        <v/>
      </c>
      <c r="J36" s="10">
        <f>IF(OR(A36="",E36="",G36="Fertig"),"",IFERROR(VLOOKUP(E36,Parameter!$D$2:$E$4,2,FALSE),""))</f>
        <v/>
      </c>
      <c r="K36" s="10">
        <f>IF(OR(A36="",G36="Fertig"),"",IFERROR(MIN(100,IF(F36="",0,F36)*100/Parameter!$B$7),""))</f>
        <v/>
      </c>
      <c r="L36" s="10">
        <f>IF(OR(A36="",D36="",E36="",G36="Fertig"),"",IFERROR((I36*Parameter!$B$4+J36*Parameter!$B$5+K36*Parameter!$B$6)/SUM(Parameter!$B$4:$B$6),""))</f>
        <v/>
      </c>
      <c r="M36" s="7">
        <f>IF(L36="","",IFERROR(RANK(L36,$L$2:$L$151,0)+COUNTIF($L$2:L36,L36)-1,""))</f>
        <v/>
      </c>
      <c r="N36" s="3">
        <f>IF(A36="","",IF(G36="Fertig","Abgeschlossen",IF(OR(D36="",E36="",M36=""),"Angaben ergänzen",IF(M36&lt;=5,"Zuerst fertigen","Nach Rang einplanen"))))</f>
        <v/>
      </c>
    </row>
    <row r="37">
      <c r="A37" s="18" t="n"/>
      <c r="B37" s="18" t="n"/>
      <c r="C37" s="19" t="n"/>
      <c r="D37" s="20" t="n"/>
      <c r="E37" s="21" t="n"/>
      <c r="F37" s="33" t="n"/>
      <c r="G37" s="21" t="n"/>
      <c r="H37" s="6">
        <f>IF(OR(A37="",D37="",G37="Fertig"),"",MAX(0,Parameter!$B$2-D37))</f>
        <v/>
      </c>
      <c r="I37" s="13">
        <f>IF(OR(A37="",D37="",G37="Fertig"),"",IFERROR(IF(D37&lt;=Parameter!$B$2,100,MAX(0,100-(D37-Parameter!$B$2)*100/Parameter!$B$3)),""))</f>
        <v/>
      </c>
      <c r="J37" s="13">
        <f>IF(OR(A37="",E37="",G37="Fertig"),"",IFERROR(VLOOKUP(E37,Parameter!$D$2:$E$4,2,FALSE),""))</f>
        <v/>
      </c>
      <c r="K37" s="13">
        <f>IF(OR(A37="",G37="Fertig"),"",IFERROR(MIN(100,IF(F37="",0,F37)*100/Parameter!$B$7),""))</f>
        <v/>
      </c>
      <c r="L37" s="13">
        <f>IF(OR(A37="",D37="",E37="",G37="Fertig"),"",IFERROR((I37*Parameter!$B$4+J37*Parameter!$B$5+K37*Parameter!$B$6)/SUM(Parameter!$B$4:$B$6),""))</f>
        <v/>
      </c>
      <c r="M37" s="6">
        <f>IF(L37="","",IFERROR(RANK(L37,$L$2:$L$151,0)+COUNTIF($L$2:L37,L37)-1,""))</f>
        <v/>
      </c>
      <c r="N37" s="5">
        <f>IF(A37="","",IF(G37="Fertig","Abgeschlossen",IF(OR(D37="",E37="",M37=""),"Angaben ergänzen",IF(M37&lt;=5,"Zuerst fertigen","Nach Rang einplanen"))))</f>
        <v/>
      </c>
    </row>
    <row r="38">
      <c r="A38" s="18" t="n"/>
      <c r="B38" s="18" t="n"/>
      <c r="C38" s="19" t="n"/>
      <c r="D38" s="20" t="n"/>
      <c r="E38" s="21" t="n"/>
      <c r="F38" s="33" t="n"/>
      <c r="G38" s="21" t="n"/>
      <c r="H38" s="7">
        <f>IF(OR(A38="",D38="",G38="Fertig"),"",MAX(0,Parameter!$B$2-D38))</f>
        <v/>
      </c>
      <c r="I38" s="10">
        <f>IF(OR(A38="",D38="",G38="Fertig"),"",IFERROR(IF(D38&lt;=Parameter!$B$2,100,MAX(0,100-(D38-Parameter!$B$2)*100/Parameter!$B$3)),""))</f>
        <v/>
      </c>
      <c r="J38" s="10">
        <f>IF(OR(A38="",E38="",G38="Fertig"),"",IFERROR(VLOOKUP(E38,Parameter!$D$2:$E$4,2,FALSE),""))</f>
        <v/>
      </c>
      <c r="K38" s="10">
        <f>IF(OR(A38="",G38="Fertig"),"",IFERROR(MIN(100,IF(F38="",0,F38)*100/Parameter!$B$7),""))</f>
        <v/>
      </c>
      <c r="L38" s="10">
        <f>IF(OR(A38="",D38="",E38="",G38="Fertig"),"",IFERROR((I38*Parameter!$B$4+J38*Parameter!$B$5+K38*Parameter!$B$6)/SUM(Parameter!$B$4:$B$6),""))</f>
        <v/>
      </c>
      <c r="M38" s="7">
        <f>IF(L38="","",IFERROR(RANK(L38,$L$2:$L$151,0)+COUNTIF($L$2:L38,L38)-1,""))</f>
        <v/>
      </c>
      <c r="N38" s="3">
        <f>IF(A38="","",IF(G38="Fertig","Abgeschlossen",IF(OR(D38="",E38="",M38=""),"Angaben ergänzen",IF(M38&lt;=5,"Zuerst fertigen","Nach Rang einplanen"))))</f>
        <v/>
      </c>
    </row>
    <row r="39">
      <c r="A39" s="18" t="n"/>
      <c r="B39" s="18" t="n"/>
      <c r="C39" s="19" t="n"/>
      <c r="D39" s="20" t="n"/>
      <c r="E39" s="21" t="n"/>
      <c r="F39" s="33" t="n"/>
      <c r="G39" s="21" t="n"/>
      <c r="H39" s="6">
        <f>IF(OR(A39="",D39="",G39="Fertig"),"",MAX(0,Parameter!$B$2-D39))</f>
        <v/>
      </c>
      <c r="I39" s="13">
        <f>IF(OR(A39="",D39="",G39="Fertig"),"",IFERROR(IF(D39&lt;=Parameter!$B$2,100,MAX(0,100-(D39-Parameter!$B$2)*100/Parameter!$B$3)),""))</f>
        <v/>
      </c>
      <c r="J39" s="13">
        <f>IF(OR(A39="",E39="",G39="Fertig"),"",IFERROR(VLOOKUP(E39,Parameter!$D$2:$E$4,2,FALSE),""))</f>
        <v/>
      </c>
      <c r="K39" s="13">
        <f>IF(OR(A39="",G39="Fertig"),"",IFERROR(MIN(100,IF(F39="",0,F39)*100/Parameter!$B$7),""))</f>
        <v/>
      </c>
      <c r="L39" s="13">
        <f>IF(OR(A39="",D39="",E39="",G39="Fertig"),"",IFERROR((I39*Parameter!$B$4+J39*Parameter!$B$5+K39*Parameter!$B$6)/SUM(Parameter!$B$4:$B$6),""))</f>
        <v/>
      </c>
      <c r="M39" s="6">
        <f>IF(L39="","",IFERROR(RANK(L39,$L$2:$L$151,0)+COUNTIF($L$2:L39,L39)-1,""))</f>
        <v/>
      </c>
      <c r="N39" s="5">
        <f>IF(A39="","",IF(G39="Fertig","Abgeschlossen",IF(OR(D39="",E39="",M39=""),"Angaben ergänzen",IF(M39&lt;=5,"Zuerst fertigen","Nach Rang einplanen"))))</f>
        <v/>
      </c>
    </row>
    <row r="40">
      <c r="A40" s="18" t="n"/>
      <c r="B40" s="18" t="n"/>
      <c r="C40" s="19" t="n"/>
      <c r="D40" s="20" t="n"/>
      <c r="E40" s="21" t="n"/>
      <c r="F40" s="33" t="n"/>
      <c r="G40" s="21" t="n"/>
      <c r="H40" s="7">
        <f>IF(OR(A40="",D40="",G40="Fertig"),"",MAX(0,Parameter!$B$2-D40))</f>
        <v/>
      </c>
      <c r="I40" s="10">
        <f>IF(OR(A40="",D40="",G40="Fertig"),"",IFERROR(IF(D40&lt;=Parameter!$B$2,100,MAX(0,100-(D40-Parameter!$B$2)*100/Parameter!$B$3)),""))</f>
        <v/>
      </c>
      <c r="J40" s="10">
        <f>IF(OR(A40="",E40="",G40="Fertig"),"",IFERROR(VLOOKUP(E40,Parameter!$D$2:$E$4,2,FALSE),""))</f>
        <v/>
      </c>
      <c r="K40" s="10">
        <f>IF(OR(A40="",G40="Fertig"),"",IFERROR(MIN(100,IF(F40="",0,F40)*100/Parameter!$B$7),""))</f>
        <v/>
      </c>
      <c r="L40" s="10">
        <f>IF(OR(A40="",D40="",E40="",G40="Fertig"),"",IFERROR((I40*Parameter!$B$4+J40*Parameter!$B$5+K40*Parameter!$B$6)/SUM(Parameter!$B$4:$B$6),""))</f>
        <v/>
      </c>
      <c r="M40" s="7">
        <f>IF(L40="","",IFERROR(RANK(L40,$L$2:$L$151,0)+COUNTIF($L$2:L40,L40)-1,""))</f>
        <v/>
      </c>
      <c r="N40" s="3">
        <f>IF(A40="","",IF(G40="Fertig","Abgeschlossen",IF(OR(D40="",E40="",M40=""),"Angaben ergänzen",IF(M40&lt;=5,"Zuerst fertigen","Nach Rang einplanen"))))</f>
        <v/>
      </c>
    </row>
    <row r="41">
      <c r="A41" s="18" t="n"/>
      <c r="B41" s="18" t="n"/>
      <c r="C41" s="19" t="n"/>
      <c r="D41" s="20" t="n"/>
      <c r="E41" s="21" t="n"/>
      <c r="F41" s="33" t="n"/>
      <c r="G41" s="21" t="n"/>
      <c r="H41" s="6">
        <f>IF(OR(A41="",D41="",G41="Fertig"),"",MAX(0,Parameter!$B$2-D41))</f>
        <v/>
      </c>
      <c r="I41" s="13">
        <f>IF(OR(A41="",D41="",G41="Fertig"),"",IFERROR(IF(D41&lt;=Parameter!$B$2,100,MAX(0,100-(D41-Parameter!$B$2)*100/Parameter!$B$3)),""))</f>
        <v/>
      </c>
      <c r="J41" s="13">
        <f>IF(OR(A41="",E41="",G41="Fertig"),"",IFERROR(VLOOKUP(E41,Parameter!$D$2:$E$4,2,FALSE),""))</f>
        <v/>
      </c>
      <c r="K41" s="13">
        <f>IF(OR(A41="",G41="Fertig"),"",IFERROR(MIN(100,IF(F41="",0,F41)*100/Parameter!$B$7),""))</f>
        <v/>
      </c>
      <c r="L41" s="13">
        <f>IF(OR(A41="",D41="",E41="",G41="Fertig"),"",IFERROR((I41*Parameter!$B$4+J41*Parameter!$B$5+K41*Parameter!$B$6)/SUM(Parameter!$B$4:$B$6),""))</f>
        <v/>
      </c>
      <c r="M41" s="6">
        <f>IF(L41="","",IFERROR(RANK(L41,$L$2:$L$151,0)+COUNTIF($L$2:L41,L41)-1,""))</f>
        <v/>
      </c>
      <c r="N41" s="5">
        <f>IF(A41="","",IF(G41="Fertig","Abgeschlossen",IF(OR(D41="",E41="",M41=""),"Angaben ergänzen",IF(M41&lt;=5,"Zuerst fertigen","Nach Rang einplanen"))))</f>
        <v/>
      </c>
    </row>
    <row r="42">
      <c r="A42" s="18" t="n"/>
      <c r="B42" s="18" t="n"/>
      <c r="C42" s="19" t="n"/>
      <c r="D42" s="20" t="n"/>
      <c r="E42" s="21" t="n"/>
      <c r="F42" s="33" t="n"/>
      <c r="G42" s="21" t="n"/>
      <c r="H42" s="7">
        <f>IF(OR(A42="",D42="",G42="Fertig"),"",MAX(0,Parameter!$B$2-D42))</f>
        <v/>
      </c>
      <c r="I42" s="10">
        <f>IF(OR(A42="",D42="",G42="Fertig"),"",IFERROR(IF(D42&lt;=Parameter!$B$2,100,MAX(0,100-(D42-Parameter!$B$2)*100/Parameter!$B$3)),""))</f>
        <v/>
      </c>
      <c r="J42" s="10">
        <f>IF(OR(A42="",E42="",G42="Fertig"),"",IFERROR(VLOOKUP(E42,Parameter!$D$2:$E$4,2,FALSE),""))</f>
        <v/>
      </c>
      <c r="K42" s="10">
        <f>IF(OR(A42="",G42="Fertig"),"",IFERROR(MIN(100,IF(F42="",0,F42)*100/Parameter!$B$7),""))</f>
        <v/>
      </c>
      <c r="L42" s="10">
        <f>IF(OR(A42="",D42="",E42="",G42="Fertig"),"",IFERROR((I42*Parameter!$B$4+J42*Parameter!$B$5+K42*Parameter!$B$6)/SUM(Parameter!$B$4:$B$6),""))</f>
        <v/>
      </c>
      <c r="M42" s="7">
        <f>IF(L42="","",IFERROR(RANK(L42,$L$2:$L$151,0)+COUNTIF($L$2:L42,L42)-1,""))</f>
        <v/>
      </c>
      <c r="N42" s="3">
        <f>IF(A42="","",IF(G42="Fertig","Abgeschlossen",IF(OR(D42="",E42="",M42=""),"Angaben ergänzen",IF(M42&lt;=5,"Zuerst fertigen","Nach Rang einplanen"))))</f>
        <v/>
      </c>
    </row>
    <row r="43">
      <c r="A43" s="18" t="n"/>
      <c r="B43" s="18" t="n"/>
      <c r="C43" s="19" t="n"/>
      <c r="D43" s="20" t="n"/>
      <c r="E43" s="21" t="n"/>
      <c r="F43" s="33" t="n"/>
      <c r="G43" s="21" t="n"/>
      <c r="H43" s="6">
        <f>IF(OR(A43="",D43="",G43="Fertig"),"",MAX(0,Parameter!$B$2-D43))</f>
        <v/>
      </c>
      <c r="I43" s="13">
        <f>IF(OR(A43="",D43="",G43="Fertig"),"",IFERROR(IF(D43&lt;=Parameter!$B$2,100,MAX(0,100-(D43-Parameter!$B$2)*100/Parameter!$B$3)),""))</f>
        <v/>
      </c>
      <c r="J43" s="13">
        <f>IF(OR(A43="",E43="",G43="Fertig"),"",IFERROR(VLOOKUP(E43,Parameter!$D$2:$E$4,2,FALSE),""))</f>
        <v/>
      </c>
      <c r="K43" s="13">
        <f>IF(OR(A43="",G43="Fertig"),"",IFERROR(MIN(100,IF(F43="",0,F43)*100/Parameter!$B$7),""))</f>
        <v/>
      </c>
      <c r="L43" s="13">
        <f>IF(OR(A43="",D43="",E43="",G43="Fertig"),"",IFERROR((I43*Parameter!$B$4+J43*Parameter!$B$5+K43*Parameter!$B$6)/SUM(Parameter!$B$4:$B$6),""))</f>
        <v/>
      </c>
      <c r="M43" s="6">
        <f>IF(L43="","",IFERROR(RANK(L43,$L$2:$L$151,0)+COUNTIF($L$2:L43,L43)-1,""))</f>
        <v/>
      </c>
      <c r="N43" s="5">
        <f>IF(A43="","",IF(G43="Fertig","Abgeschlossen",IF(OR(D43="",E43="",M43=""),"Angaben ergänzen",IF(M43&lt;=5,"Zuerst fertigen","Nach Rang einplanen"))))</f>
        <v/>
      </c>
    </row>
    <row r="44">
      <c r="A44" s="18" t="n"/>
      <c r="B44" s="18" t="n"/>
      <c r="C44" s="19" t="n"/>
      <c r="D44" s="20" t="n"/>
      <c r="E44" s="21" t="n"/>
      <c r="F44" s="33" t="n"/>
      <c r="G44" s="21" t="n"/>
      <c r="H44" s="7">
        <f>IF(OR(A44="",D44="",G44="Fertig"),"",MAX(0,Parameter!$B$2-D44))</f>
        <v/>
      </c>
      <c r="I44" s="10">
        <f>IF(OR(A44="",D44="",G44="Fertig"),"",IFERROR(IF(D44&lt;=Parameter!$B$2,100,MAX(0,100-(D44-Parameter!$B$2)*100/Parameter!$B$3)),""))</f>
        <v/>
      </c>
      <c r="J44" s="10">
        <f>IF(OR(A44="",E44="",G44="Fertig"),"",IFERROR(VLOOKUP(E44,Parameter!$D$2:$E$4,2,FALSE),""))</f>
        <v/>
      </c>
      <c r="K44" s="10">
        <f>IF(OR(A44="",G44="Fertig"),"",IFERROR(MIN(100,IF(F44="",0,F44)*100/Parameter!$B$7),""))</f>
        <v/>
      </c>
      <c r="L44" s="10">
        <f>IF(OR(A44="",D44="",E44="",G44="Fertig"),"",IFERROR((I44*Parameter!$B$4+J44*Parameter!$B$5+K44*Parameter!$B$6)/SUM(Parameter!$B$4:$B$6),""))</f>
        <v/>
      </c>
      <c r="M44" s="7">
        <f>IF(L44="","",IFERROR(RANK(L44,$L$2:$L$151,0)+COUNTIF($L$2:L44,L44)-1,""))</f>
        <v/>
      </c>
      <c r="N44" s="3">
        <f>IF(A44="","",IF(G44="Fertig","Abgeschlossen",IF(OR(D44="",E44="",M44=""),"Angaben ergänzen",IF(M44&lt;=5,"Zuerst fertigen","Nach Rang einplanen"))))</f>
        <v/>
      </c>
    </row>
    <row r="45">
      <c r="A45" s="18" t="n"/>
      <c r="B45" s="18" t="n"/>
      <c r="C45" s="19" t="n"/>
      <c r="D45" s="20" t="n"/>
      <c r="E45" s="21" t="n"/>
      <c r="F45" s="33" t="n"/>
      <c r="G45" s="21" t="n"/>
      <c r="H45" s="6">
        <f>IF(OR(A45="",D45="",G45="Fertig"),"",MAX(0,Parameter!$B$2-D45))</f>
        <v/>
      </c>
      <c r="I45" s="13">
        <f>IF(OR(A45="",D45="",G45="Fertig"),"",IFERROR(IF(D45&lt;=Parameter!$B$2,100,MAX(0,100-(D45-Parameter!$B$2)*100/Parameter!$B$3)),""))</f>
        <v/>
      </c>
      <c r="J45" s="13">
        <f>IF(OR(A45="",E45="",G45="Fertig"),"",IFERROR(VLOOKUP(E45,Parameter!$D$2:$E$4,2,FALSE),""))</f>
        <v/>
      </c>
      <c r="K45" s="13">
        <f>IF(OR(A45="",G45="Fertig"),"",IFERROR(MIN(100,IF(F45="",0,F45)*100/Parameter!$B$7),""))</f>
        <v/>
      </c>
      <c r="L45" s="13">
        <f>IF(OR(A45="",D45="",E45="",G45="Fertig"),"",IFERROR((I45*Parameter!$B$4+J45*Parameter!$B$5+K45*Parameter!$B$6)/SUM(Parameter!$B$4:$B$6),""))</f>
        <v/>
      </c>
      <c r="M45" s="6">
        <f>IF(L45="","",IFERROR(RANK(L45,$L$2:$L$151,0)+COUNTIF($L$2:L45,L45)-1,""))</f>
        <v/>
      </c>
      <c r="N45" s="5">
        <f>IF(A45="","",IF(G45="Fertig","Abgeschlossen",IF(OR(D45="",E45="",M45=""),"Angaben ergänzen",IF(M45&lt;=5,"Zuerst fertigen","Nach Rang einplanen"))))</f>
        <v/>
      </c>
    </row>
    <row r="46">
      <c r="A46" s="18" t="n"/>
      <c r="B46" s="18" t="n"/>
      <c r="C46" s="19" t="n"/>
      <c r="D46" s="20" t="n"/>
      <c r="E46" s="21" t="n"/>
      <c r="F46" s="33" t="n"/>
      <c r="G46" s="21" t="n"/>
      <c r="H46" s="7">
        <f>IF(OR(A46="",D46="",G46="Fertig"),"",MAX(0,Parameter!$B$2-D46))</f>
        <v/>
      </c>
      <c r="I46" s="10">
        <f>IF(OR(A46="",D46="",G46="Fertig"),"",IFERROR(IF(D46&lt;=Parameter!$B$2,100,MAX(0,100-(D46-Parameter!$B$2)*100/Parameter!$B$3)),""))</f>
        <v/>
      </c>
      <c r="J46" s="10">
        <f>IF(OR(A46="",E46="",G46="Fertig"),"",IFERROR(VLOOKUP(E46,Parameter!$D$2:$E$4,2,FALSE),""))</f>
        <v/>
      </c>
      <c r="K46" s="10">
        <f>IF(OR(A46="",G46="Fertig"),"",IFERROR(MIN(100,IF(F46="",0,F46)*100/Parameter!$B$7),""))</f>
        <v/>
      </c>
      <c r="L46" s="10">
        <f>IF(OR(A46="",D46="",E46="",G46="Fertig"),"",IFERROR((I46*Parameter!$B$4+J46*Parameter!$B$5+K46*Parameter!$B$6)/SUM(Parameter!$B$4:$B$6),""))</f>
        <v/>
      </c>
      <c r="M46" s="7">
        <f>IF(L46="","",IFERROR(RANK(L46,$L$2:$L$151,0)+COUNTIF($L$2:L46,L46)-1,""))</f>
        <v/>
      </c>
      <c r="N46" s="3">
        <f>IF(A46="","",IF(G46="Fertig","Abgeschlossen",IF(OR(D46="",E46="",M46=""),"Angaben ergänzen",IF(M46&lt;=5,"Zuerst fertigen","Nach Rang einplanen"))))</f>
        <v/>
      </c>
    </row>
    <row r="47">
      <c r="A47" s="18" t="n"/>
      <c r="B47" s="18" t="n"/>
      <c r="C47" s="19" t="n"/>
      <c r="D47" s="20" t="n"/>
      <c r="E47" s="21" t="n"/>
      <c r="F47" s="33" t="n"/>
      <c r="G47" s="21" t="n"/>
      <c r="H47" s="6">
        <f>IF(OR(A47="",D47="",G47="Fertig"),"",MAX(0,Parameter!$B$2-D47))</f>
        <v/>
      </c>
      <c r="I47" s="13">
        <f>IF(OR(A47="",D47="",G47="Fertig"),"",IFERROR(IF(D47&lt;=Parameter!$B$2,100,MAX(0,100-(D47-Parameter!$B$2)*100/Parameter!$B$3)),""))</f>
        <v/>
      </c>
      <c r="J47" s="13">
        <f>IF(OR(A47="",E47="",G47="Fertig"),"",IFERROR(VLOOKUP(E47,Parameter!$D$2:$E$4,2,FALSE),""))</f>
        <v/>
      </c>
      <c r="K47" s="13">
        <f>IF(OR(A47="",G47="Fertig"),"",IFERROR(MIN(100,IF(F47="",0,F47)*100/Parameter!$B$7),""))</f>
        <v/>
      </c>
      <c r="L47" s="13">
        <f>IF(OR(A47="",D47="",E47="",G47="Fertig"),"",IFERROR((I47*Parameter!$B$4+J47*Parameter!$B$5+K47*Parameter!$B$6)/SUM(Parameter!$B$4:$B$6),""))</f>
        <v/>
      </c>
      <c r="M47" s="6">
        <f>IF(L47="","",IFERROR(RANK(L47,$L$2:$L$151,0)+COUNTIF($L$2:L47,L47)-1,""))</f>
        <v/>
      </c>
      <c r="N47" s="5">
        <f>IF(A47="","",IF(G47="Fertig","Abgeschlossen",IF(OR(D47="",E47="",M47=""),"Angaben ergänzen",IF(M47&lt;=5,"Zuerst fertigen","Nach Rang einplanen"))))</f>
        <v/>
      </c>
    </row>
    <row r="48">
      <c r="A48" s="18" t="n"/>
      <c r="B48" s="18" t="n"/>
      <c r="C48" s="19" t="n"/>
      <c r="D48" s="20" t="n"/>
      <c r="E48" s="21" t="n"/>
      <c r="F48" s="33" t="n"/>
      <c r="G48" s="21" t="n"/>
      <c r="H48" s="7">
        <f>IF(OR(A48="",D48="",G48="Fertig"),"",MAX(0,Parameter!$B$2-D48))</f>
        <v/>
      </c>
      <c r="I48" s="10">
        <f>IF(OR(A48="",D48="",G48="Fertig"),"",IFERROR(IF(D48&lt;=Parameter!$B$2,100,MAX(0,100-(D48-Parameter!$B$2)*100/Parameter!$B$3)),""))</f>
        <v/>
      </c>
      <c r="J48" s="10">
        <f>IF(OR(A48="",E48="",G48="Fertig"),"",IFERROR(VLOOKUP(E48,Parameter!$D$2:$E$4,2,FALSE),""))</f>
        <v/>
      </c>
      <c r="K48" s="10">
        <f>IF(OR(A48="",G48="Fertig"),"",IFERROR(MIN(100,IF(F48="",0,F48)*100/Parameter!$B$7),""))</f>
        <v/>
      </c>
      <c r="L48" s="10">
        <f>IF(OR(A48="",D48="",E48="",G48="Fertig"),"",IFERROR((I48*Parameter!$B$4+J48*Parameter!$B$5+K48*Parameter!$B$6)/SUM(Parameter!$B$4:$B$6),""))</f>
        <v/>
      </c>
      <c r="M48" s="7">
        <f>IF(L48="","",IFERROR(RANK(L48,$L$2:$L$151,0)+COUNTIF($L$2:L48,L48)-1,""))</f>
        <v/>
      </c>
      <c r="N48" s="3">
        <f>IF(A48="","",IF(G48="Fertig","Abgeschlossen",IF(OR(D48="",E48="",M48=""),"Angaben ergänzen",IF(M48&lt;=5,"Zuerst fertigen","Nach Rang einplanen"))))</f>
        <v/>
      </c>
    </row>
    <row r="49">
      <c r="A49" s="18" t="n"/>
      <c r="B49" s="18" t="n"/>
      <c r="C49" s="19" t="n"/>
      <c r="D49" s="20" t="n"/>
      <c r="E49" s="21" t="n"/>
      <c r="F49" s="33" t="n"/>
      <c r="G49" s="21" t="n"/>
      <c r="H49" s="6">
        <f>IF(OR(A49="",D49="",G49="Fertig"),"",MAX(0,Parameter!$B$2-D49))</f>
        <v/>
      </c>
      <c r="I49" s="13">
        <f>IF(OR(A49="",D49="",G49="Fertig"),"",IFERROR(IF(D49&lt;=Parameter!$B$2,100,MAX(0,100-(D49-Parameter!$B$2)*100/Parameter!$B$3)),""))</f>
        <v/>
      </c>
      <c r="J49" s="13">
        <f>IF(OR(A49="",E49="",G49="Fertig"),"",IFERROR(VLOOKUP(E49,Parameter!$D$2:$E$4,2,FALSE),""))</f>
        <v/>
      </c>
      <c r="K49" s="13">
        <f>IF(OR(A49="",G49="Fertig"),"",IFERROR(MIN(100,IF(F49="",0,F49)*100/Parameter!$B$7),""))</f>
        <v/>
      </c>
      <c r="L49" s="13">
        <f>IF(OR(A49="",D49="",E49="",G49="Fertig"),"",IFERROR((I49*Parameter!$B$4+J49*Parameter!$B$5+K49*Parameter!$B$6)/SUM(Parameter!$B$4:$B$6),""))</f>
        <v/>
      </c>
      <c r="M49" s="6">
        <f>IF(L49="","",IFERROR(RANK(L49,$L$2:$L$151,0)+COUNTIF($L$2:L49,L49)-1,""))</f>
        <v/>
      </c>
      <c r="N49" s="5">
        <f>IF(A49="","",IF(G49="Fertig","Abgeschlossen",IF(OR(D49="",E49="",M49=""),"Angaben ergänzen",IF(M49&lt;=5,"Zuerst fertigen","Nach Rang einplanen"))))</f>
        <v/>
      </c>
    </row>
    <row r="50">
      <c r="A50" s="18" t="n"/>
      <c r="B50" s="18" t="n"/>
      <c r="C50" s="19" t="n"/>
      <c r="D50" s="20" t="n"/>
      <c r="E50" s="21" t="n"/>
      <c r="F50" s="33" t="n"/>
      <c r="G50" s="21" t="n"/>
      <c r="H50" s="7">
        <f>IF(OR(A50="",D50="",G50="Fertig"),"",MAX(0,Parameter!$B$2-D50))</f>
        <v/>
      </c>
      <c r="I50" s="10">
        <f>IF(OR(A50="",D50="",G50="Fertig"),"",IFERROR(IF(D50&lt;=Parameter!$B$2,100,MAX(0,100-(D50-Parameter!$B$2)*100/Parameter!$B$3)),""))</f>
        <v/>
      </c>
      <c r="J50" s="10">
        <f>IF(OR(A50="",E50="",G50="Fertig"),"",IFERROR(VLOOKUP(E50,Parameter!$D$2:$E$4,2,FALSE),""))</f>
        <v/>
      </c>
      <c r="K50" s="10">
        <f>IF(OR(A50="",G50="Fertig"),"",IFERROR(MIN(100,IF(F50="",0,F50)*100/Parameter!$B$7),""))</f>
        <v/>
      </c>
      <c r="L50" s="10">
        <f>IF(OR(A50="",D50="",E50="",G50="Fertig"),"",IFERROR((I50*Parameter!$B$4+J50*Parameter!$B$5+K50*Parameter!$B$6)/SUM(Parameter!$B$4:$B$6),""))</f>
        <v/>
      </c>
      <c r="M50" s="7">
        <f>IF(L50="","",IFERROR(RANK(L50,$L$2:$L$151,0)+COUNTIF($L$2:L50,L50)-1,""))</f>
        <v/>
      </c>
      <c r="N50" s="3">
        <f>IF(A50="","",IF(G50="Fertig","Abgeschlossen",IF(OR(D50="",E50="",M50=""),"Angaben ergänzen",IF(M50&lt;=5,"Zuerst fertigen","Nach Rang einplanen"))))</f>
        <v/>
      </c>
    </row>
    <row r="51">
      <c r="A51" s="18" t="n"/>
      <c r="B51" s="18" t="n"/>
      <c r="C51" s="19" t="n"/>
      <c r="D51" s="20" t="n"/>
      <c r="E51" s="21" t="n"/>
      <c r="F51" s="33" t="n"/>
      <c r="G51" s="21" t="n"/>
      <c r="H51" s="6">
        <f>IF(OR(A51="",D51="",G51="Fertig"),"",MAX(0,Parameter!$B$2-D51))</f>
        <v/>
      </c>
      <c r="I51" s="13">
        <f>IF(OR(A51="",D51="",G51="Fertig"),"",IFERROR(IF(D51&lt;=Parameter!$B$2,100,MAX(0,100-(D51-Parameter!$B$2)*100/Parameter!$B$3)),""))</f>
        <v/>
      </c>
      <c r="J51" s="13">
        <f>IF(OR(A51="",E51="",G51="Fertig"),"",IFERROR(VLOOKUP(E51,Parameter!$D$2:$E$4,2,FALSE),""))</f>
        <v/>
      </c>
      <c r="K51" s="13">
        <f>IF(OR(A51="",G51="Fertig"),"",IFERROR(MIN(100,IF(F51="",0,F51)*100/Parameter!$B$7),""))</f>
        <v/>
      </c>
      <c r="L51" s="13">
        <f>IF(OR(A51="",D51="",E51="",G51="Fertig"),"",IFERROR((I51*Parameter!$B$4+J51*Parameter!$B$5+K51*Parameter!$B$6)/SUM(Parameter!$B$4:$B$6),""))</f>
        <v/>
      </c>
      <c r="M51" s="6">
        <f>IF(L51="","",IFERROR(RANK(L51,$L$2:$L$151,0)+COUNTIF($L$2:L51,L51)-1,""))</f>
        <v/>
      </c>
      <c r="N51" s="5">
        <f>IF(A51="","",IF(G51="Fertig","Abgeschlossen",IF(OR(D51="",E51="",M51=""),"Angaben ergänzen",IF(M51&lt;=5,"Zuerst fertigen","Nach Rang einplanen"))))</f>
        <v/>
      </c>
    </row>
    <row r="52">
      <c r="A52" s="18" t="n"/>
      <c r="B52" s="18" t="n"/>
      <c r="C52" s="19" t="n"/>
      <c r="D52" s="20" t="n"/>
      <c r="E52" s="21" t="n"/>
      <c r="F52" s="33" t="n"/>
      <c r="G52" s="21" t="n"/>
      <c r="H52" s="7">
        <f>IF(OR(A52="",D52="",G52="Fertig"),"",MAX(0,Parameter!$B$2-D52))</f>
        <v/>
      </c>
      <c r="I52" s="10">
        <f>IF(OR(A52="",D52="",G52="Fertig"),"",IFERROR(IF(D52&lt;=Parameter!$B$2,100,MAX(0,100-(D52-Parameter!$B$2)*100/Parameter!$B$3)),""))</f>
        <v/>
      </c>
      <c r="J52" s="10">
        <f>IF(OR(A52="",E52="",G52="Fertig"),"",IFERROR(VLOOKUP(E52,Parameter!$D$2:$E$4,2,FALSE),""))</f>
        <v/>
      </c>
      <c r="K52" s="10">
        <f>IF(OR(A52="",G52="Fertig"),"",IFERROR(MIN(100,IF(F52="",0,F52)*100/Parameter!$B$7),""))</f>
        <v/>
      </c>
      <c r="L52" s="10">
        <f>IF(OR(A52="",D52="",E52="",G52="Fertig"),"",IFERROR((I52*Parameter!$B$4+J52*Parameter!$B$5+K52*Parameter!$B$6)/SUM(Parameter!$B$4:$B$6),""))</f>
        <v/>
      </c>
      <c r="M52" s="7">
        <f>IF(L52="","",IFERROR(RANK(L52,$L$2:$L$151,0)+COUNTIF($L$2:L52,L52)-1,""))</f>
        <v/>
      </c>
      <c r="N52" s="3">
        <f>IF(A52="","",IF(G52="Fertig","Abgeschlossen",IF(OR(D52="",E52="",M52=""),"Angaben ergänzen",IF(M52&lt;=5,"Zuerst fertigen","Nach Rang einplanen"))))</f>
        <v/>
      </c>
    </row>
    <row r="53">
      <c r="A53" s="18" t="n"/>
      <c r="B53" s="18" t="n"/>
      <c r="C53" s="19" t="n"/>
      <c r="D53" s="20" t="n"/>
      <c r="E53" s="21" t="n"/>
      <c r="F53" s="33" t="n"/>
      <c r="G53" s="21" t="n"/>
      <c r="H53" s="6">
        <f>IF(OR(A53="",D53="",G53="Fertig"),"",MAX(0,Parameter!$B$2-D53))</f>
        <v/>
      </c>
      <c r="I53" s="13">
        <f>IF(OR(A53="",D53="",G53="Fertig"),"",IFERROR(IF(D53&lt;=Parameter!$B$2,100,MAX(0,100-(D53-Parameter!$B$2)*100/Parameter!$B$3)),""))</f>
        <v/>
      </c>
      <c r="J53" s="13">
        <f>IF(OR(A53="",E53="",G53="Fertig"),"",IFERROR(VLOOKUP(E53,Parameter!$D$2:$E$4,2,FALSE),""))</f>
        <v/>
      </c>
      <c r="K53" s="13">
        <f>IF(OR(A53="",G53="Fertig"),"",IFERROR(MIN(100,IF(F53="",0,F53)*100/Parameter!$B$7),""))</f>
        <v/>
      </c>
      <c r="L53" s="13">
        <f>IF(OR(A53="",D53="",E53="",G53="Fertig"),"",IFERROR((I53*Parameter!$B$4+J53*Parameter!$B$5+K53*Parameter!$B$6)/SUM(Parameter!$B$4:$B$6),""))</f>
        <v/>
      </c>
      <c r="M53" s="6">
        <f>IF(L53="","",IFERROR(RANK(L53,$L$2:$L$151,0)+COUNTIF($L$2:L53,L53)-1,""))</f>
        <v/>
      </c>
      <c r="N53" s="5">
        <f>IF(A53="","",IF(G53="Fertig","Abgeschlossen",IF(OR(D53="",E53="",M53=""),"Angaben ergänzen",IF(M53&lt;=5,"Zuerst fertigen","Nach Rang einplanen"))))</f>
        <v/>
      </c>
    </row>
    <row r="54">
      <c r="A54" s="18" t="n"/>
      <c r="B54" s="18" t="n"/>
      <c r="C54" s="19" t="n"/>
      <c r="D54" s="20" t="n"/>
      <c r="E54" s="21" t="n"/>
      <c r="F54" s="33" t="n"/>
      <c r="G54" s="21" t="n"/>
      <c r="H54" s="7">
        <f>IF(OR(A54="",D54="",G54="Fertig"),"",MAX(0,Parameter!$B$2-D54))</f>
        <v/>
      </c>
      <c r="I54" s="10">
        <f>IF(OR(A54="",D54="",G54="Fertig"),"",IFERROR(IF(D54&lt;=Parameter!$B$2,100,MAX(0,100-(D54-Parameter!$B$2)*100/Parameter!$B$3)),""))</f>
        <v/>
      </c>
      <c r="J54" s="10">
        <f>IF(OR(A54="",E54="",G54="Fertig"),"",IFERROR(VLOOKUP(E54,Parameter!$D$2:$E$4,2,FALSE),""))</f>
        <v/>
      </c>
      <c r="K54" s="10">
        <f>IF(OR(A54="",G54="Fertig"),"",IFERROR(MIN(100,IF(F54="",0,F54)*100/Parameter!$B$7),""))</f>
        <v/>
      </c>
      <c r="L54" s="10">
        <f>IF(OR(A54="",D54="",E54="",G54="Fertig"),"",IFERROR((I54*Parameter!$B$4+J54*Parameter!$B$5+K54*Parameter!$B$6)/SUM(Parameter!$B$4:$B$6),""))</f>
        <v/>
      </c>
      <c r="M54" s="7">
        <f>IF(L54="","",IFERROR(RANK(L54,$L$2:$L$151,0)+COUNTIF($L$2:L54,L54)-1,""))</f>
        <v/>
      </c>
      <c r="N54" s="3">
        <f>IF(A54="","",IF(G54="Fertig","Abgeschlossen",IF(OR(D54="",E54="",M54=""),"Angaben ergänzen",IF(M54&lt;=5,"Zuerst fertigen","Nach Rang einplanen"))))</f>
        <v/>
      </c>
    </row>
    <row r="55">
      <c r="A55" s="18" t="n"/>
      <c r="B55" s="18" t="n"/>
      <c r="C55" s="19" t="n"/>
      <c r="D55" s="20" t="n"/>
      <c r="E55" s="21" t="n"/>
      <c r="F55" s="33" t="n"/>
      <c r="G55" s="21" t="n"/>
      <c r="H55" s="6">
        <f>IF(OR(A55="",D55="",G55="Fertig"),"",MAX(0,Parameter!$B$2-D55))</f>
        <v/>
      </c>
      <c r="I55" s="13">
        <f>IF(OR(A55="",D55="",G55="Fertig"),"",IFERROR(IF(D55&lt;=Parameter!$B$2,100,MAX(0,100-(D55-Parameter!$B$2)*100/Parameter!$B$3)),""))</f>
        <v/>
      </c>
      <c r="J55" s="13">
        <f>IF(OR(A55="",E55="",G55="Fertig"),"",IFERROR(VLOOKUP(E55,Parameter!$D$2:$E$4,2,FALSE),""))</f>
        <v/>
      </c>
      <c r="K55" s="13">
        <f>IF(OR(A55="",G55="Fertig"),"",IFERROR(MIN(100,IF(F55="",0,F55)*100/Parameter!$B$7),""))</f>
        <v/>
      </c>
      <c r="L55" s="13">
        <f>IF(OR(A55="",D55="",E55="",G55="Fertig"),"",IFERROR((I55*Parameter!$B$4+J55*Parameter!$B$5+K55*Parameter!$B$6)/SUM(Parameter!$B$4:$B$6),""))</f>
        <v/>
      </c>
      <c r="M55" s="6">
        <f>IF(L55="","",IFERROR(RANK(L55,$L$2:$L$151,0)+COUNTIF($L$2:L55,L55)-1,""))</f>
        <v/>
      </c>
      <c r="N55" s="5">
        <f>IF(A55="","",IF(G55="Fertig","Abgeschlossen",IF(OR(D55="",E55="",M55=""),"Angaben ergänzen",IF(M55&lt;=5,"Zuerst fertigen","Nach Rang einplanen"))))</f>
        <v/>
      </c>
    </row>
    <row r="56">
      <c r="A56" s="18" t="n"/>
      <c r="B56" s="18" t="n"/>
      <c r="C56" s="19" t="n"/>
      <c r="D56" s="20" t="n"/>
      <c r="E56" s="21" t="n"/>
      <c r="F56" s="33" t="n"/>
      <c r="G56" s="21" t="n"/>
      <c r="H56" s="7">
        <f>IF(OR(A56="",D56="",G56="Fertig"),"",MAX(0,Parameter!$B$2-D56))</f>
        <v/>
      </c>
      <c r="I56" s="10">
        <f>IF(OR(A56="",D56="",G56="Fertig"),"",IFERROR(IF(D56&lt;=Parameter!$B$2,100,MAX(0,100-(D56-Parameter!$B$2)*100/Parameter!$B$3)),""))</f>
        <v/>
      </c>
      <c r="J56" s="10">
        <f>IF(OR(A56="",E56="",G56="Fertig"),"",IFERROR(VLOOKUP(E56,Parameter!$D$2:$E$4,2,FALSE),""))</f>
        <v/>
      </c>
      <c r="K56" s="10">
        <f>IF(OR(A56="",G56="Fertig"),"",IFERROR(MIN(100,IF(F56="",0,F56)*100/Parameter!$B$7),""))</f>
        <v/>
      </c>
      <c r="L56" s="10">
        <f>IF(OR(A56="",D56="",E56="",G56="Fertig"),"",IFERROR((I56*Parameter!$B$4+J56*Parameter!$B$5+K56*Parameter!$B$6)/SUM(Parameter!$B$4:$B$6),""))</f>
        <v/>
      </c>
      <c r="M56" s="7">
        <f>IF(L56="","",IFERROR(RANK(L56,$L$2:$L$151,0)+COUNTIF($L$2:L56,L56)-1,""))</f>
        <v/>
      </c>
      <c r="N56" s="3">
        <f>IF(A56="","",IF(G56="Fertig","Abgeschlossen",IF(OR(D56="",E56="",M56=""),"Angaben ergänzen",IF(M56&lt;=5,"Zuerst fertigen","Nach Rang einplanen"))))</f>
        <v/>
      </c>
    </row>
    <row r="57">
      <c r="A57" s="18" t="n"/>
      <c r="B57" s="18" t="n"/>
      <c r="C57" s="19" t="n"/>
      <c r="D57" s="20" t="n"/>
      <c r="E57" s="21" t="n"/>
      <c r="F57" s="33" t="n"/>
      <c r="G57" s="21" t="n"/>
      <c r="H57" s="6">
        <f>IF(OR(A57="",D57="",G57="Fertig"),"",MAX(0,Parameter!$B$2-D57))</f>
        <v/>
      </c>
      <c r="I57" s="13">
        <f>IF(OR(A57="",D57="",G57="Fertig"),"",IFERROR(IF(D57&lt;=Parameter!$B$2,100,MAX(0,100-(D57-Parameter!$B$2)*100/Parameter!$B$3)),""))</f>
        <v/>
      </c>
      <c r="J57" s="13">
        <f>IF(OR(A57="",E57="",G57="Fertig"),"",IFERROR(VLOOKUP(E57,Parameter!$D$2:$E$4,2,FALSE),""))</f>
        <v/>
      </c>
      <c r="K57" s="13">
        <f>IF(OR(A57="",G57="Fertig"),"",IFERROR(MIN(100,IF(F57="",0,F57)*100/Parameter!$B$7),""))</f>
        <v/>
      </c>
      <c r="L57" s="13">
        <f>IF(OR(A57="",D57="",E57="",G57="Fertig"),"",IFERROR((I57*Parameter!$B$4+J57*Parameter!$B$5+K57*Parameter!$B$6)/SUM(Parameter!$B$4:$B$6),""))</f>
        <v/>
      </c>
      <c r="M57" s="6">
        <f>IF(L57="","",IFERROR(RANK(L57,$L$2:$L$151,0)+COUNTIF($L$2:L57,L57)-1,""))</f>
        <v/>
      </c>
      <c r="N57" s="5">
        <f>IF(A57="","",IF(G57="Fertig","Abgeschlossen",IF(OR(D57="",E57="",M57=""),"Angaben ergänzen",IF(M57&lt;=5,"Zuerst fertigen","Nach Rang einplanen"))))</f>
        <v/>
      </c>
    </row>
    <row r="58">
      <c r="A58" s="18" t="n"/>
      <c r="B58" s="18" t="n"/>
      <c r="C58" s="19" t="n"/>
      <c r="D58" s="20" t="n"/>
      <c r="E58" s="21" t="n"/>
      <c r="F58" s="33" t="n"/>
      <c r="G58" s="21" t="n"/>
      <c r="H58" s="7">
        <f>IF(OR(A58="",D58="",G58="Fertig"),"",MAX(0,Parameter!$B$2-D58))</f>
        <v/>
      </c>
      <c r="I58" s="10">
        <f>IF(OR(A58="",D58="",G58="Fertig"),"",IFERROR(IF(D58&lt;=Parameter!$B$2,100,MAX(0,100-(D58-Parameter!$B$2)*100/Parameter!$B$3)),""))</f>
        <v/>
      </c>
      <c r="J58" s="10">
        <f>IF(OR(A58="",E58="",G58="Fertig"),"",IFERROR(VLOOKUP(E58,Parameter!$D$2:$E$4,2,FALSE),""))</f>
        <v/>
      </c>
      <c r="K58" s="10">
        <f>IF(OR(A58="",G58="Fertig"),"",IFERROR(MIN(100,IF(F58="",0,F58)*100/Parameter!$B$7),""))</f>
        <v/>
      </c>
      <c r="L58" s="10">
        <f>IF(OR(A58="",D58="",E58="",G58="Fertig"),"",IFERROR((I58*Parameter!$B$4+J58*Parameter!$B$5+K58*Parameter!$B$6)/SUM(Parameter!$B$4:$B$6),""))</f>
        <v/>
      </c>
      <c r="M58" s="7">
        <f>IF(L58="","",IFERROR(RANK(L58,$L$2:$L$151,0)+COUNTIF($L$2:L58,L58)-1,""))</f>
        <v/>
      </c>
      <c r="N58" s="3">
        <f>IF(A58="","",IF(G58="Fertig","Abgeschlossen",IF(OR(D58="",E58="",M58=""),"Angaben ergänzen",IF(M58&lt;=5,"Zuerst fertigen","Nach Rang einplanen"))))</f>
        <v/>
      </c>
    </row>
    <row r="59">
      <c r="A59" s="18" t="n"/>
      <c r="B59" s="18" t="n"/>
      <c r="C59" s="19" t="n"/>
      <c r="D59" s="20" t="n"/>
      <c r="E59" s="21" t="n"/>
      <c r="F59" s="33" t="n"/>
      <c r="G59" s="21" t="n"/>
      <c r="H59" s="6">
        <f>IF(OR(A59="",D59="",G59="Fertig"),"",MAX(0,Parameter!$B$2-D59))</f>
        <v/>
      </c>
      <c r="I59" s="13">
        <f>IF(OR(A59="",D59="",G59="Fertig"),"",IFERROR(IF(D59&lt;=Parameter!$B$2,100,MAX(0,100-(D59-Parameter!$B$2)*100/Parameter!$B$3)),""))</f>
        <v/>
      </c>
      <c r="J59" s="13">
        <f>IF(OR(A59="",E59="",G59="Fertig"),"",IFERROR(VLOOKUP(E59,Parameter!$D$2:$E$4,2,FALSE),""))</f>
        <v/>
      </c>
      <c r="K59" s="13">
        <f>IF(OR(A59="",G59="Fertig"),"",IFERROR(MIN(100,IF(F59="",0,F59)*100/Parameter!$B$7),""))</f>
        <v/>
      </c>
      <c r="L59" s="13">
        <f>IF(OR(A59="",D59="",E59="",G59="Fertig"),"",IFERROR((I59*Parameter!$B$4+J59*Parameter!$B$5+K59*Parameter!$B$6)/SUM(Parameter!$B$4:$B$6),""))</f>
        <v/>
      </c>
      <c r="M59" s="6">
        <f>IF(L59="","",IFERROR(RANK(L59,$L$2:$L$151,0)+COUNTIF($L$2:L59,L59)-1,""))</f>
        <v/>
      </c>
      <c r="N59" s="5">
        <f>IF(A59="","",IF(G59="Fertig","Abgeschlossen",IF(OR(D59="",E59="",M59=""),"Angaben ergänzen",IF(M59&lt;=5,"Zuerst fertigen","Nach Rang einplanen"))))</f>
        <v/>
      </c>
    </row>
    <row r="60">
      <c r="A60" s="18" t="n"/>
      <c r="B60" s="18" t="n"/>
      <c r="C60" s="19" t="n"/>
      <c r="D60" s="20" t="n"/>
      <c r="E60" s="21" t="n"/>
      <c r="F60" s="33" t="n"/>
      <c r="G60" s="21" t="n"/>
      <c r="H60" s="7">
        <f>IF(OR(A60="",D60="",G60="Fertig"),"",MAX(0,Parameter!$B$2-D60))</f>
        <v/>
      </c>
      <c r="I60" s="10">
        <f>IF(OR(A60="",D60="",G60="Fertig"),"",IFERROR(IF(D60&lt;=Parameter!$B$2,100,MAX(0,100-(D60-Parameter!$B$2)*100/Parameter!$B$3)),""))</f>
        <v/>
      </c>
      <c r="J60" s="10">
        <f>IF(OR(A60="",E60="",G60="Fertig"),"",IFERROR(VLOOKUP(E60,Parameter!$D$2:$E$4,2,FALSE),""))</f>
        <v/>
      </c>
      <c r="K60" s="10">
        <f>IF(OR(A60="",G60="Fertig"),"",IFERROR(MIN(100,IF(F60="",0,F60)*100/Parameter!$B$7),""))</f>
        <v/>
      </c>
      <c r="L60" s="10">
        <f>IF(OR(A60="",D60="",E60="",G60="Fertig"),"",IFERROR((I60*Parameter!$B$4+J60*Parameter!$B$5+K60*Parameter!$B$6)/SUM(Parameter!$B$4:$B$6),""))</f>
        <v/>
      </c>
      <c r="M60" s="7">
        <f>IF(L60="","",IFERROR(RANK(L60,$L$2:$L$151,0)+COUNTIF($L$2:L60,L60)-1,""))</f>
        <v/>
      </c>
      <c r="N60" s="3">
        <f>IF(A60="","",IF(G60="Fertig","Abgeschlossen",IF(OR(D60="",E60="",M60=""),"Angaben ergänzen",IF(M60&lt;=5,"Zuerst fertigen","Nach Rang einplanen"))))</f>
        <v/>
      </c>
    </row>
    <row r="61">
      <c r="A61" s="18" t="n"/>
      <c r="B61" s="18" t="n"/>
      <c r="C61" s="19" t="n"/>
      <c r="D61" s="20" t="n"/>
      <c r="E61" s="21" t="n"/>
      <c r="F61" s="33" t="n"/>
      <c r="G61" s="21" t="n"/>
      <c r="H61" s="6">
        <f>IF(OR(A61="",D61="",G61="Fertig"),"",MAX(0,Parameter!$B$2-D61))</f>
        <v/>
      </c>
      <c r="I61" s="13">
        <f>IF(OR(A61="",D61="",G61="Fertig"),"",IFERROR(IF(D61&lt;=Parameter!$B$2,100,MAX(0,100-(D61-Parameter!$B$2)*100/Parameter!$B$3)),""))</f>
        <v/>
      </c>
      <c r="J61" s="13">
        <f>IF(OR(A61="",E61="",G61="Fertig"),"",IFERROR(VLOOKUP(E61,Parameter!$D$2:$E$4,2,FALSE),""))</f>
        <v/>
      </c>
      <c r="K61" s="13">
        <f>IF(OR(A61="",G61="Fertig"),"",IFERROR(MIN(100,IF(F61="",0,F61)*100/Parameter!$B$7),""))</f>
        <v/>
      </c>
      <c r="L61" s="13">
        <f>IF(OR(A61="",D61="",E61="",G61="Fertig"),"",IFERROR((I61*Parameter!$B$4+J61*Parameter!$B$5+K61*Parameter!$B$6)/SUM(Parameter!$B$4:$B$6),""))</f>
        <v/>
      </c>
      <c r="M61" s="6">
        <f>IF(L61="","",IFERROR(RANK(L61,$L$2:$L$151,0)+COUNTIF($L$2:L61,L61)-1,""))</f>
        <v/>
      </c>
      <c r="N61" s="5">
        <f>IF(A61="","",IF(G61="Fertig","Abgeschlossen",IF(OR(D61="",E61="",M61=""),"Angaben ergänzen",IF(M61&lt;=5,"Zuerst fertigen","Nach Rang einplanen"))))</f>
        <v/>
      </c>
    </row>
    <row r="62">
      <c r="A62" s="18" t="n"/>
      <c r="B62" s="18" t="n"/>
      <c r="C62" s="19" t="n"/>
      <c r="D62" s="20" t="n"/>
      <c r="E62" s="21" t="n"/>
      <c r="F62" s="33" t="n"/>
      <c r="G62" s="21" t="n"/>
      <c r="H62" s="7">
        <f>IF(OR(A62="",D62="",G62="Fertig"),"",MAX(0,Parameter!$B$2-D62))</f>
        <v/>
      </c>
      <c r="I62" s="10">
        <f>IF(OR(A62="",D62="",G62="Fertig"),"",IFERROR(IF(D62&lt;=Parameter!$B$2,100,MAX(0,100-(D62-Parameter!$B$2)*100/Parameter!$B$3)),""))</f>
        <v/>
      </c>
      <c r="J62" s="10">
        <f>IF(OR(A62="",E62="",G62="Fertig"),"",IFERROR(VLOOKUP(E62,Parameter!$D$2:$E$4,2,FALSE),""))</f>
        <v/>
      </c>
      <c r="K62" s="10">
        <f>IF(OR(A62="",G62="Fertig"),"",IFERROR(MIN(100,IF(F62="",0,F62)*100/Parameter!$B$7),""))</f>
        <v/>
      </c>
      <c r="L62" s="10">
        <f>IF(OR(A62="",D62="",E62="",G62="Fertig"),"",IFERROR((I62*Parameter!$B$4+J62*Parameter!$B$5+K62*Parameter!$B$6)/SUM(Parameter!$B$4:$B$6),""))</f>
        <v/>
      </c>
      <c r="M62" s="7">
        <f>IF(L62="","",IFERROR(RANK(L62,$L$2:$L$151,0)+COUNTIF($L$2:L62,L62)-1,""))</f>
        <v/>
      </c>
      <c r="N62" s="3">
        <f>IF(A62="","",IF(G62="Fertig","Abgeschlossen",IF(OR(D62="",E62="",M62=""),"Angaben ergänzen",IF(M62&lt;=5,"Zuerst fertigen","Nach Rang einplanen"))))</f>
        <v/>
      </c>
    </row>
    <row r="63">
      <c r="A63" s="18" t="n"/>
      <c r="B63" s="18" t="n"/>
      <c r="C63" s="19" t="n"/>
      <c r="D63" s="20" t="n"/>
      <c r="E63" s="21" t="n"/>
      <c r="F63" s="33" t="n"/>
      <c r="G63" s="21" t="n"/>
      <c r="H63" s="6">
        <f>IF(OR(A63="",D63="",G63="Fertig"),"",MAX(0,Parameter!$B$2-D63))</f>
        <v/>
      </c>
      <c r="I63" s="13">
        <f>IF(OR(A63="",D63="",G63="Fertig"),"",IFERROR(IF(D63&lt;=Parameter!$B$2,100,MAX(0,100-(D63-Parameter!$B$2)*100/Parameter!$B$3)),""))</f>
        <v/>
      </c>
      <c r="J63" s="13">
        <f>IF(OR(A63="",E63="",G63="Fertig"),"",IFERROR(VLOOKUP(E63,Parameter!$D$2:$E$4,2,FALSE),""))</f>
        <v/>
      </c>
      <c r="K63" s="13">
        <f>IF(OR(A63="",G63="Fertig"),"",IFERROR(MIN(100,IF(F63="",0,F63)*100/Parameter!$B$7),""))</f>
        <v/>
      </c>
      <c r="L63" s="13">
        <f>IF(OR(A63="",D63="",E63="",G63="Fertig"),"",IFERROR((I63*Parameter!$B$4+J63*Parameter!$B$5+K63*Parameter!$B$6)/SUM(Parameter!$B$4:$B$6),""))</f>
        <v/>
      </c>
      <c r="M63" s="6">
        <f>IF(L63="","",IFERROR(RANK(L63,$L$2:$L$151,0)+COUNTIF($L$2:L63,L63)-1,""))</f>
        <v/>
      </c>
      <c r="N63" s="5">
        <f>IF(A63="","",IF(G63="Fertig","Abgeschlossen",IF(OR(D63="",E63="",M63=""),"Angaben ergänzen",IF(M63&lt;=5,"Zuerst fertigen","Nach Rang einplanen"))))</f>
        <v/>
      </c>
    </row>
    <row r="64">
      <c r="A64" s="18" t="n"/>
      <c r="B64" s="18" t="n"/>
      <c r="C64" s="19" t="n"/>
      <c r="D64" s="20" t="n"/>
      <c r="E64" s="21" t="n"/>
      <c r="F64" s="33" t="n"/>
      <c r="G64" s="21" t="n"/>
      <c r="H64" s="7">
        <f>IF(OR(A64="",D64="",G64="Fertig"),"",MAX(0,Parameter!$B$2-D64))</f>
        <v/>
      </c>
      <c r="I64" s="10">
        <f>IF(OR(A64="",D64="",G64="Fertig"),"",IFERROR(IF(D64&lt;=Parameter!$B$2,100,MAX(0,100-(D64-Parameter!$B$2)*100/Parameter!$B$3)),""))</f>
        <v/>
      </c>
      <c r="J64" s="10">
        <f>IF(OR(A64="",E64="",G64="Fertig"),"",IFERROR(VLOOKUP(E64,Parameter!$D$2:$E$4,2,FALSE),""))</f>
        <v/>
      </c>
      <c r="K64" s="10">
        <f>IF(OR(A64="",G64="Fertig"),"",IFERROR(MIN(100,IF(F64="",0,F64)*100/Parameter!$B$7),""))</f>
        <v/>
      </c>
      <c r="L64" s="10">
        <f>IF(OR(A64="",D64="",E64="",G64="Fertig"),"",IFERROR((I64*Parameter!$B$4+J64*Parameter!$B$5+K64*Parameter!$B$6)/SUM(Parameter!$B$4:$B$6),""))</f>
        <v/>
      </c>
      <c r="M64" s="7">
        <f>IF(L64="","",IFERROR(RANK(L64,$L$2:$L$151,0)+COUNTIF($L$2:L64,L64)-1,""))</f>
        <v/>
      </c>
      <c r="N64" s="3">
        <f>IF(A64="","",IF(G64="Fertig","Abgeschlossen",IF(OR(D64="",E64="",M64=""),"Angaben ergänzen",IF(M64&lt;=5,"Zuerst fertigen","Nach Rang einplanen"))))</f>
        <v/>
      </c>
    </row>
    <row r="65">
      <c r="A65" s="18" t="n"/>
      <c r="B65" s="18" t="n"/>
      <c r="C65" s="19" t="n"/>
      <c r="D65" s="20" t="n"/>
      <c r="E65" s="21" t="n"/>
      <c r="F65" s="33" t="n"/>
      <c r="G65" s="21" t="n"/>
      <c r="H65" s="6">
        <f>IF(OR(A65="",D65="",G65="Fertig"),"",MAX(0,Parameter!$B$2-D65))</f>
        <v/>
      </c>
      <c r="I65" s="13">
        <f>IF(OR(A65="",D65="",G65="Fertig"),"",IFERROR(IF(D65&lt;=Parameter!$B$2,100,MAX(0,100-(D65-Parameter!$B$2)*100/Parameter!$B$3)),""))</f>
        <v/>
      </c>
      <c r="J65" s="13">
        <f>IF(OR(A65="",E65="",G65="Fertig"),"",IFERROR(VLOOKUP(E65,Parameter!$D$2:$E$4,2,FALSE),""))</f>
        <v/>
      </c>
      <c r="K65" s="13">
        <f>IF(OR(A65="",G65="Fertig"),"",IFERROR(MIN(100,IF(F65="",0,F65)*100/Parameter!$B$7),""))</f>
        <v/>
      </c>
      <c r="L65" s="13">
        <f>IF(OR(A65="",D65="",E65="",G65="Fertig"),"",IFERROR((I65*Parameter!$B$4+J65*Parameter!$B$5+K65*Parameter!$B$6)/SUM(Parameter!$B$4:$B$6),""))</f>
        <v/>
      </c>
      <c r="M65" s="6">
        <f>IF(L65="","",IFERROR(RANK(L65,$L$2:$L$151,0)+COUNTIF($L$2:L65,L65)-1,""))</f>
        <v/>
      </c>
      <c r="N65" s="5">
        <f>IF(A65="","",IF(G65="Fertig","Abgeschlossen",IF(OR(D65="",E65="",M65=""),"Angaben ergänzen",IF(M65&lt;=5,"Zuerst fertigen","Nach Rang einplanen"))))</f>
        <v/>
      </c>
    </row>
    <row r="66">
      <c r="A66" s="18" t="n"/>
      <c r="B66" s="18" t="n"/>
      <c r="C66" s="19" t="n"/>
      <c r="D66" s="20" t="n"/>
      <c r="E66" s="21" t="n"/>
      <c r="F66" s="33" t="n"/>
      <c r="G66" s="21" t="n"/>
      <c r="H66" s="7">
        <f>IF(OR(A66="",D66="",G66="Fertig"),"",MAX(0,Parameter!$B$2-D66))</f>
        <v/>
      </c>
      <c r="I66" s="10">
        <f>IF(OR(A66="",D66="",G66="Fertig"),"",IFERROR(IF(D66&lt;=Parameter!$B$2,100,MAX(0,100-(D66-Parameter!$B$2)*100/Parameter!$B$3)),""))</f>
        <v/>
      </c>
      <c r="J66" s="10">
        <f>IF(OR(A66="",E66="",G66="Fertig"),"",IFERROR(VLOOKUP(E66,Parameter!$D$2:$E$4,2,FALSE),""))</f>
        <v/>
      </c>
      <c r="K66" s="10">
        <f>IF(OR(A66="",G66="Fertig"),"",IFERROR(MIN(100,IF(F66="",0,F66)*100/Parameter!$B$7),""))</f>
        <v/>
      </c>
      <c r="L66" s="10">
        <f>IF(OR(A66="",D66="",E66="",G66="Fertig"),"",IFERROR((I66*Parameter!$B$4+J66*Parameter!$B$5+K66*Parameter!$B$6)/SUM(Parameter!$B$4:$B$6),""))</f>
        <v/>
      </c>
      <c r="M66" s="7">
        <f>IF(L66="","",IFERROR(RANK(L66,$L$2:$L$151,0)+COUNTIF($L$2:L66,L66)-1,""))</f>
        <v/>
      </c>
      <c r="N66" s="3">
        <f>IF(A66="","",IF(G66="Fertig","Abgeschlossen",IF(OR(D66="",E66="",M66=""),"Angaben ergänzen",IF(M66&lt;=5,"Zuerst fertigen","Nach Rang einplanen"))))</f>
        <v/>
      </c>
    </row>
    <row r="67">
      <c r="A67" s="18" t="n"/>
      <c r="B67" s="18" t="n"/>
      <c r="C67" s="19" t="n"/>
      <c r="D67" s="20" t="n"/>
      <c r="E67" s="21" t="n"/>
      <c r="F67" s="33" t="n"/>
      <c r="G67" s="21" t="n"/>
      <c r="H67" s="6">
        <f>IF(OR(A67="",D67="",G67="Fertig"),"",MAX(0,Parameter!$B$2-D67))</f>
        <v/>
      </c>
      <c r="I67" s="13">
        <f>IF(OR(A67="",D67="",G67="Fertig"),"",IFERROR(IF(D67&lt;=Parameter!$B$2,100,MAX(0,100-(D67-Parameter!$B$2)*100/Parameter!$B$3)),""))</f>
        <v/>
      </c>
      <c r="J67" s="13">
        <f>IF(OR(A67="",E67="",G67="Fertig"),"",IFERROR(VLOOKUP(E67,Parameter!$D$2:$E$4,2,FALSE),""))</f>
        <v/>
      </c>
      <c r="K67" s="13">
        <f>IF(OR(A67="",G67="Fertig"),"",IFERROR(MIN(100,IF(F67="",0,F67)*100/Parameter!$B$7),""))</f>
        <v/>
      </c>
      <c r="L67" s="13">
        <f>IF(OR(A67="",D67="",E67="",G67="Fertig"),"",IFERROR((I67*Parameter!$B$4+J67*Parameter!$B$5+K67*Parameter!$B$6)/SUM(Parameter!$B$4:$B$6),""))</f>
        <v/>
      </c>
      <c r="M67" s="6">
        <f>IF(L67="","",IFERROR(RANK(L67,$L$2:$L$151,0)+COUNTIF($L$2:L67,L67)-1,""))</f>
        <v/>
      </c>
      <c r="N67" s="5">
        <f>IF(A67="","",IF(G67="Fertig","Abgeschlossen",IF(OR(D67="",E67="",M67=""),"Angaben ergänzen",IF(M67&lt;=5,"Zuerst fertigen","Nach Rang einplanen"))))</f>
        <v/>
      </c>
    </row>
    <row r="68">
      <c r="A68" s="18" t="n"/>
      <c r="B68" s="18" t="n"/>
      <c r="C68" s="19" t="n"/>
      <c r="D68" s="20" t="n"/>
      <c r="E68" s="21" t="n"/>
      <c r="F68" s="33" t="n"/>
      <c r="G68" s="21" t="n"/>
      <c r="H68" s="7">
        <f>IF(OR(A68="",D68="",G68="Fertig"),"",MAX(0,Parameter!$B$2-D68))</f>
        <v/>
      </c>
      <c r="I68" s="10">
        <f>IF(OR(A68="",D68="",G68="Fertig"),"",IFERROR(IF(D68&lt;=Parameter!$B$2,100,MAX(0,100-(D68-Parameter!$B$2)*100/Parameter!$B$3)),""))</f>
        <v/>
      </c>
      <c r="J68" s="10">
        <f>IF(OR(A68="",E68="",G68="Fertig"),"",IFERROR(VLOOKUP(E68,Parameter!$D$2:$E$4,2,FALSE),""))</f>
        <v/>
      </c>
      <c r="K68" s="10">
        <f>IF(OR(A68="",G68="Fertig"),"",IFERROR(MIN(100,IF(F68="",0,F68)*100/Parameter!$B$7),""))</f>
        <v/>
      </c>
      <c r="L68" s="10">
        <f>IF(OR(A68="",D68="",E68="",G68="Fertig"),"",IFERROR((I68*Parameter!$B$4+J68*Parameter!$B$5+K68*Parameter!$B$6)/SUM(Parameter!$B$4:$B$6),""))</f>
        <v/>
      </c>
      <c r="M68" s="7">
        <f>IF(L68="","",IFERROR(RANK(L68,$L$2:$L$151,0)+COUNTIF($L$2:L68,L68)-1,""))</f>
        <v/>
      </c>
      <c r="N68" s="3">
        <f>IF(A68="","",IF(G68="Fertig","Abgeschlossen",IF(OR(D68="",E68="",M68=""),"Angaben ergänzen",IF(M68&lt;=5,"Zuerst fertigen","Nach Rang einplanen"))))</f>
        <v/>
      </c>
    </row>
    <row r="69">
      <c r="A69" s="18" t="n"/>
      <c r="B69" s="18" t="n"/>
      <c r="C69" s="19" t="n"/>
      <c r="D69" s="20" t="n"/>
      <c r="E69" s="21" t="n"/>
      <c r="F69" s="33" t="n"/>
      <c r="G69" s="21" t="n"/>
      <c r="H69" s="6">
        <f>IF(OR(A69="",D69="",G69="Fertig"),"",MAX(0,Parameter!$B$2-D69))</f>
        <v/>
      </c>
      <c r="I69" s="13">
        <f>IF(OR(A69="",D69="",G69="Fertig"),"",IFERROR(IF(D69&lt;=Parameter!$B$2,100,MAX(0,100-(D69-Parameter!$B$2)*100/Parameter!$B$3)),""))</f>
        <v/>
      </c>
      <c r="J69" s="13">
        <f>IF(OR(A69="",E69="",G69="Fertig"),"",IFERROR(VLOOKUP(E69,Parameter!$D$2:$E$4,2,FALSE),""))</f>
        <v/>
      </c>
      <c r="K69" s="13">
        <f>IF(OR(A69="",G69="Fertig"),"",IFERROR(MIN(100,IF(F69="",0,F69)*100/Parameter!$B$7),""))</f>
        <v/>
      </c>
      <c r="L69" s="13">
        <f>IF(OR(A69="",D69="",E69="",G69="Fertig"),"",IFERROR((I69*Parameter!$B$4+J69*Parameter!$B$5+K69*Parameter!$B$6)/SUM(Parameter!$B$4:$B$6),""))</f>
        <v/>
      </c>
      <c r="M69" s="6">
        <f>IF(L69="","",IFERROR(RANK(L69,$L$2:$L$151,0)+COUNTIF($L$2:L69,L69)-1,""))</f>
        <v/>
      </c>
      <c r="N69" s="5">
        <f>IF(A69="","",IF(G69="Fertig","Abgeschlossen",IF(OR(D69="",E69="",M69=""),"Angaben ergänzen",IF(M69&lt;=5,"Zuerst fertigen","Nach Rang einplanen"))))</f>
        <v/>
      </c>
    </row>
    <row r="70">
      <c r="A70" s="18" t="n"/>
      <c r="B70" s="18" t="n"/>
      <c r="C70" s="19" t="n"/>
      <c r="D70" s="20" t="n"/>
      <c r="E70" s="21" t="n"/>
      <c r="F70" s="33" t="n"/>
      <c r="G70" s="21" t="n"/>
      <c r="H70" s="7">
        <f>IF(OR(A70="",D70="",G70="Fertig"),"",MAX(0,Parameter!$B$2-D70))</f>
        <v/>
      </c>
      <c r="I70" s="10">
        <f>IF(OR(A70="",D70="",G70="Fertig"),"",IFERROR(IF(D70&lt;=Parameter!$B$2,100,MAX(0,100-(D70-Parameter!$B$2)*100/Parameter!$B$3)),""))</f>
        <v/>
      </c>
      <c r="J70" s="10">
        <f>IF(OR(A70="",E70="",G70="Fertig"),"",IFERROR(VLOOKUP(E70,Parameter!$D$2:$E$4,2,FALSE),""))</f>
        <v/>
      </c>
      <c r="K70" s="10">
        <f>IF(OR(A70="",G70="Fertig"),"",IFERROR(MIN(100,IF(F70="",0,F70)*100/Parameter!$B$7),""))</f>
        <v/>
      </c>
      <c r="L70" s="10">
        <f>IF(OR(A70="",D70="",E70="",G70="Fertig"),"",IFERROR((I70*Parameter!$B$4+J70*Parameter!$B$5+K70*Parameter!$B$6)/SUM(Parameter!$B$4:$B$6),""))</f>
        <v/>
      </c>
      <c r="M70" s="7">
        <f>IF(L70="","",IFERROR(RANK(L70,$L$2:$L$151,0)+COUNTIF($L$2:L70,L70)-1,""))</f>
        <v/>
      </c>
      <c r="N70" s="3">
        <f>IF(A70="","",IF(G70="Fertig","Abgeschlossen",IF(OR(D70="",E70="",M70=""),"Angaben ergänzen",IF(M70&lt;=5,"Zuerst fertigen","Nach Rang einplanen"))))</f>
        <v/>
      </c>
    </row>
    <row r="71">
      <c r="A71" s="18" t="n"/>
      <c r="B71" s="18" t="n"/>
      <c r="C71" s="19" t="n"/>
      <c r="D71" s="20" t="n"/>
      <c r="E71" s="21" t="n"/>
      <c r="F71" s="33" t="n"/>
      <c r="G71" s="21" t="n"/>
      <c r="H71" s="6">
        <f>IF(OR(A71="",D71="",G71="Fertig"),"",MAX(0,Parameter!$B$2-D71))</f>
        <v/>
      </c>
      <c r="I71" s="13">
        <f>IF(OR(A71="",D71="",G71="Fertig"),"",IFERROR(IF(D71&lt;=Parameter!$B$2,100,MAX(0,100-(D71-Parameter!$B$2)*100/Parameter!$B$3)),""))</f>
        <v/>
      </c>
      <c r="J71" s="13">
        <f>IF(OR(A71="",E71="",G71="Fertig"),"",IFERROR(VLOOKUP(E71,Parameter!$D$2:$E$4,2,FALSE),""))</f>
        <v/>
      </c>
      <c r="K71" s="13">
        <f>IF(OR(A71="",G71="Fertig"),"",IFERROR(MIN(100,IF(F71="",0,F71)*100/Parameter!$B$7),""))</f>
        <v/>
      </c>
      <c r="L71" s="13">
        <f>IF(OR(A71="",D71="",E71="",G71="Fertig"),"",IFERROR((I71*Parameter!$B$4+J71*Parameter!$B$5+K71*Parameter!$B$6)/SUM(Parameter!$B$4:$B$6),""))</f>
        <v/>
      </c>
      <c r="M71" s="6">
        <f>IF(L71="","",IFERROR(RANK(L71,$L$2:$L$151,0)+COUNTIF($L$2:L71,L71)-1,""))</f>
        <v/>
      </c>
      <c r="N71" s="5">
        <f>IF(A71="","",IF(G71="Fertig","Abgeschlossen",IF(OR(D71="",E71="",M71=""),"Angaben ergänzen",IF(M71&lt;=5,"Zuerst fertigen","Nach Rang einplanen"))))</f>
        <v/>
      </c>
    </row>
    <row r="72">
      <c r="A72" s="18" t="n"/>
      <c r="B72" s="18" t="n"/>
      <c r="C72" s="19" t="n"/>
      <c r="D72" s="20" t="n"/>
      <c r="E72" s="21" t="n"/>
      <c r="F72" s="33" t="n"/>
      <c r="G72" s="21" t="n"/>
      <c r="H72" s="7">
        <f>IF(OR(A72="",D72="",G72="Fertig"),"",MAX(0,Parameter!$B$2-D72))</f>
        <v/>
      </c>
      <c r="I72" s="10">
        <f>IF(OR(A72="",D72="",G72="Fertig"),"",IFERROR(IF(D72&lt;=Parameter!$B$2,100,MAX(0,100-(D72-Parameter!$B$2)*100/Parameter!$B$3)),""))</f>
        <v/>
      </c>
      <c r="J72" s="10">
        <f>IF(OR(A72="",E72="",G72="Fertig"),"",IFERROR(VLOOKUP(E72,Parameter!$D$2:$E$4,2,FALSE),""))</f>
        <v/>
      </c>
      <c r="K72" s="10">
        <f>IF(OR(A72="",G72="Fertig"),"",IFERROR(MIN(100,IF(F72="",0,F72)*100/Parameter!$B$7),""))</f>
        <v/>
      </c>
      <c r="L72" s="10">
        <f>IF(OR(A72="",D72="",E72="",G72="Fertig"),"",IFERROR((I72*Parameter!$B$4+J72*Parameter!$B$5+K72*Parameter!$B$6)/SUM(Parameter!$B$4:$B$6),""))</f>
        <v/>
      </c>
      <c r="M72" s="7">
        <f>IF(L72="","",IFERROR(RANK(L72,$L$2:$L$151,0)+COUNTIF($L$2:L72,L72)-1,""))</f>
        <v/>
      </c>
      <c r="N72" s="3">
        <f>IF(A72="","",IF(G72="Fertig","Abgeschlossen",IF(OR(D72="",E72="",M72=""),"Angaben ergänzen",IF(M72&lt;=5,"Zuerst fertigen","Nach Rang einplanen"))))</f>
        <v/>
      </c>
    </row>
    <row r="73">
      <c r="A73" s="18" t="n"/>
      <c r="B73" s="18" t="n"/>
      <c r="C73" s="19" t="n"/>
      <c r="D73" s="20" t="n"/>
      <c r="E73" s="21" t="n"/>
      <c r="F73" s="33" t="n"/>
      <c r="G73" s="21" t="n"/>
      <c r="H73" s="6">
        <f>IF(OR(A73="",D73="",G73="Fertig"),"",MAX(0,Parameter!$B$2-D73))</f>
        <v/>
      </c>
      <c r="I73" s="13">
        <f>IF(OR(A73="",D73="",G73="Fertig"),"",IFERROR(IF(D73&lt;=Parameter!$B$2,100,MAX(0,100-(D73-Parameter!$B$2)*100/Parameter!$B$3)),""))</f>
        <v/>
      </c>
      <c r="J73" s="13">
        <f>IF(OR(A73="",E73="",G73="Fertig"),"",IFERROR(VLOOKUP(E73,Parameter!$D$2:$E$4,2,FALSE),""))</f>
        <v/>
      </c>
      <c r="K73" s="13">
        <f>IF(OR(A73="",G73="Fertig"),"",IFERROR(MIN(100,IF(F73="",0,F73)*100/Parameter!$B$7),""))</f>
        <v/>
      </c>
      <c r="L73" s="13">
        <f>IF(OR(A73="",D73="",E73="",G73="Fertig"),"",IFERROR((I73*Parameter!$B$4+J73*Parameter!$B$5+K73*Parameter!$B$6)/SUM(Parameter!$B$4:$B$6),""))</f>
        <v/>
      </c>
      <c r="M73" s="6">
        <f>IF(L73="","",IFERROR(RANK(L73,$L$2:$L$151,0)+COUNTIF($L$2:L73,L73)-1,""))</f>
        <v/>
      </c>
      <c r="N73" s="5">
        <f>IF(A73="","",IF(G73="Fertig","Abgeschlossen",IF(OR(D73="",E73="",M73=""),"Angaben ergänzen",IF(M73&lt;=5,"Zuerst fertigen","Nach Rang einplanen"))))</f>
        <v/>
      </c>
    </row>
    <row r="74">
      <c r="A74" s="18" t="n"/>
      <c r="B74" s="18" t="n"/>
      <c r="C74" s="19" t="n"/>
      <c r="D74" s="20" t="n"/>
      <c r="E74" s="21" t="n"/>
      <c r="F74" s="33" t="n"/>
      <c r="G74" s="21" t="n"/>
      <c r="H74" s="7">
        <f>IF(OR(A74="",D74="",G74="Fertig"),"",MAX(0,Parameter!$B$2-D74))</f>
        <v/>
      </c>
      <c r="I74" s="10">
        <f>IF(OR(A74="",D74="",G74="Fertig"),"",IFERROR(IF(D74&lt;=Parameter!$B$2,100,MAX(0,100-(D74-Parameter!$B$2)*100/Parameter!$B$3)),""))</f>
        <v/>
      </c>
      <c r="J74" s="10">
        <f>IF(OR(A74="",E74="",G74="Fertig"),"",IFERROR(VLOOKUP(E74,Parameter!$D$2:$E$4,2,FALSE),""))</f>
        <v/>
      </c>
      <c r="K74" s="10">
        <f>IF(OR(A74="",G74="Fertig"),"",IFERROR(MIN(100,IF(F74="",0,F74)*100/Parameter!$B$7),""))</f>
        <v/>
      </c>
      <c r="L74" s="10">
        <f>IF(OR(A74="",D74="",E74="",G74="Fertig"),"",IFERROR((I74*Parameter!$B$4+J74*Parameter!$B$5+K74*Parameter!$B$6)/SUM(Parameter!$B$4:$B$6),""))</f>
        <v/>
      </c>
      <c r="M74" s="7">
        <f>IF(L74="","",IFERROR(RANK(L74,$L$2:$L$151,0)+COUNTIF($L$2:L74,L74)-1,""))</f>
        <v/>
      </c>
      <c r="N74" s="3">
        <f>IF(A74="","",IF(G74="Fertig","Abgeschlossen",IF(OR(D74="",E74="",M74=""),"Angaben ergänzen",IF(M74&lt;=5,"Zuerst fertigen","Nach Rang einplanen"))))</f>
        <v/>
      </c>
    </row>
    <row r="75">
      <c r="A75" s="18" t="n"/>
      <c r="B75" s="18" t="n"/>
      <c r="C75" s="19" t="n"/>
      <c r="D75" s="20" t="n"/>
      <c r="E75" s="21" t="n"/>
      <c r="F75" s="33" t="n"/>
      <c r="G75" s="21" t="n"/>
      <c r="H75" s="6">
        <f>IF(OR(A75="",D75="",G75="Fertig"),"",MAX(0,Parameter!$B$2-D75))</f>
        <v/>
      </c>
      <c r="I75" s="13">
        <f>IF(OR(A75="",D75="",G75="Fertig"),"",IFERROR(IF(D75&lt;=Parameter!$B$2,100,MAX(0,100-(D75-Parameter!$B$2)*100/Parameter!$B$3)),""))</f>
        <v/>
      </c>
      <c r="J75" s="13">
        <f>IF(OR(A75="",E75="",G75="Fertig"),"",IFERROR(VLOOKUP(E75,Parameter!$D$2:$E$4,2,FALSE),""))</f>
        <v/>
      </c>
      <c r="K75" s="13">
        <f>IF(OR(A75="",G75="Fertig"),"",IFERROR(MIN(100,IF(F75="",0,F75)*100/Parameter!$B$7),""))</f>
        <v/>
      </c>
      <c r="L75" s="13">
        <f>IF(OR(A75="",D75="",E75="",G75="Fertig"),"",IFERROR((I75*Parameter!$B$4+J75*Parameter!$B$5+K75*Parameter!$B$6)/SUM(Parameter!$B$4:$B$6),""))</f>
        <v/>
      </c>
      <c r="M75" s="6">
        <f>IF(L75="","",IFERROR(RANK(L75,$L$2:$L$151,0)+COUNTIF($L$2:L75,L75)-1,""))</f>
        <v/>
      </c>
      <c r="N75" s="5">
        <f>IF(A75="","",IF(G75="Fertig","Abgeschlossen",IF(OR(D75="",E75="",M75=""),"Angaben ergänzen",IF(M75&lt;=5,"Zuerst fertigen","Nach Rang einplanen"))))</f>
        <v/>
      </c>
    </row>
    <row r="76">
      <c r="A76" s="18" t="n"/>
      <c r="B76" s="18" t="n"/>
      <c r="C76" s="19" t="n"/>
      <c r="D76" s="20" t="n"/>
      <c r="E76" s="21" t="n"/>
      <c r="F76" s="33" t="n"/>
      <c r="G76" s="21" t="n"/>
      <c r="H76" s="7">
        <f>IF(OR(A76="",D76="",G76="Fertig"),"",MAX(0,Parameter!$B$2-D76))</f>
        <v/>
      </c>
      <c r="I76" s="10">
        <f>IF(OR(A76="",D76="",G76="Fertig"),"",IFERROR(IF(D76&lt;=Parameter!$B$2,100,MAX(0,100-(D76-Parameter!$B$2)*100/Parameter!$B$3)),""))</f>
        <v/>
      </c>
      <c r="J76" s="10">
        <f>IF(OR(A76="",E76="",G76="Fertig"),"",IFERROR(VLOOKUP(E76,Parameter!$D$2:$E$4,2,FALSE),""))</f>
        <v/>
      </c>
      <c r="K76" s="10">
        <f>IF(OR(A76="",G76="Fertig"),"",IFERROR(MIN(100,IF(F76="",0,F76)*100/Parameter!$B$7),""))</f>
        <v/>
      </c>
      <c r="L76" s="10">
        <f>IF(OR(A76="",D76="",E76="",G76="Fertig"),"",IFERROR((I76*Parameter!$B$4+J76*Parameter!$B$5+K76*Parameter!$B$6)/SUM(Parameter!$B$4:$B$6),""))</f>
        <v/>
      </c>
      <c r="M76" s="7">
        <f>IF(L76="","",IFERROR(RANK(L76,$L$2:$L$151,0)+COUNTIF($L$2:L76,L76)-1,""))</f>
        <v/>
      </c>
      <c r="N76" s="3">
        <f>IF(A76="","",IF(G76="Fertig","Abgeschlossen",IF(OR(D76="",E76="",M76=""),"Angaben ergänzen",IF(M76&lt;=5,"Zuerst fertigen","Nach Rang einplanen"))))</f>
        <v/>
      </c>
    </row>
    <row r="77">
      <c r="A77" s="18" t="n"/>
      <c r="B77" s="18" t="n"/>
      <c r="C77" s="19" t="n"/>
      <c r="D77" s="20" t="n"/>
      <c r="E77" s="21" t="n"/>
      <c r="F77" s="33" t="n"/>
      <c r="G77" s="21" t="n"/>
      <c r="H77" s="6">
        <f>IF(OR(A77="",D77="",G77="Fertig"),"",MAX(0,Parameter!$B$2-D77))</f>
        <v/>
      </c>
      <c r="I77" s="13">
        <f>IF(OR(A77="",D77="",G77="Fertig"),"",IFERROR(IF(D77&lt;=Parameter!$B$2,100,MAX(0,100-(D77-Parameter!$B$2)*100/Parameter!$B$3)),""))</f>
        <v/>
      </c>
      <c r="J77" s="13">
        <f>IF(OR(A77="",E77="",G77="Fertig"),"",IFERROR(VLOOKUP(E77,Parameter!$D$2:$E$4,2,FALSE),""))</f>
        <v/>
      </c>
      <c r="K77" s="13">
        <f>IF(OR(A77="",G77="Fertig"),"",IFERROR(MIN(100,IF(F77="",0,F77)*100/Parameter!$B$7),""))</f>
        <v/>
      </c>
      <c r="L77" s="13">
        <f>IF(OR(A77="",D77="",E77="",G77="Fertig"),"",IFERROR((I77*Parameter!$B$4+J77*Parameter!$B$5+K77*Parameter!$B$6)/SUM(Parameter!$B$4:$B$6),""))</f>
        <v/>
      </c>
      <c r="M77" s="6">
        <f>IF(L77="","",IFERROR(RANK(L77,$L$2:$L$151,0)+COUNTIF($L$2:L77,L77)-1,""))</f>
        <v/>
      </c>
      <c r="N77" s="5">
        <f>IF(A77="","",IF(G77="Fertig","Abgeschlossen",IF(OR(D77="",E77="",M77=""),"Angaben ergänzen",IF(M77&lt;=5,"Zuerst fertigen","Nach Rang einplanen"))))</f>
        <v/>
      </c>
    </row>
    <row r="78">
      <c r="A78" s="18" t="n"/>
      <c r="B78" s="18" t="n"/>
      <c r="C78" s="19" t="n"/>
      <c r="D78" s="20" t="n"/>
      <c r="E78" s="21" t="n"/>
      <c r="F78" s="33" t="n"/>
      <c r="G78" s="21" t="n"/>
      <c r="H78" s="7">
        <f>IF(OR(A78="",D78="",G78="Fertig"),"",MAX(0,Parameter!$B$2-D78))</f>
        <v/>
      </c>
      <c r="I78" s="10">
        <f>IF(OR(A78="",D78="",G78="Fertig"),"",IFERROR(IF(D78&lt;=Parameter!$B$2,100,MAX(0,100-(D78-Parameter!$B$2)*100/Parameter!$B$3)),""))</f>
        <v/>
      </c>
      <c r="J78" s="10">
        <f>IF(OR(A78="",E78="",G78="Fertig"),"",IFERROR(VLOOKUP(E78,Parameter!$D$2:$E$4,2,FALSE),""))</f>
        <v/>
      </c>
      <c r="K78" s="10">
        <f>IF(OR(A78="",G78="Fertig"),"",IFERROR(MIN(100,IF(F78="",0,F78)*100/Parameter!$B$7),""))</f>
        <v/>
      </c>
      <c r="L78" s="10">
        <f>IF(OR(A78="",D78="",E78="",G78="Fertig"),"",IFERROR((I78*Parameter!$B$4+J78*Parameter!$B$5+K78*Parameter!$B$6)/SUM(Parameter!$B$4:$B$6),""))</f>
        <v/>
      </c>
      <c r="M78" s="7">
        <f>IF(L78="","",IFERROR(RANK(L78,$L$2:$L$151,0)+COUNTIF($L$2:L78,L78)-1,""))</f>
        <v/>
      </c>
      <c r="N78" s="3">
        <f>IF(A78="","",IF(G78="Fertig","Abgeschlossen",IF(OR(D78="",E78="",M78=""),"Angaben ergänzen",IF(M78&lt;=5,"Zuerst fertigen","Nach Rang einplanen"))))</f>
        <v/>
      </c>
    </row>
    <row r="79">
      <c r="A79" s="18" t="n"/>
      <c r="B79" s="18" t="n"/>
      <c r="C79" s="19" t="n"/>
      <c r="D79" s="20" t="n"/>
      <c r="E79" s="21" t="n"/>
      <c r="F79" s="33" t="n"/>
      <c r="G79" s="21" t="n"/>
      <c r="H79" s="6">
        <f>IF(OR(A79="",D79="",G79="Fertig"),"",MAX(0,Parameter!$B$2-D79))</f>
        <v/>
      </c>
      <c r="I79" s="13">
        <f>IF(OR(A79="",D79="",G79="Fertig"),"",IFERROR(IF(D79&lt;=Parameter!$B$2,100,MAX(0,100-(D79-Parameter!$B$2)*100/Parameter!$B$3)),""))</f>
        <v/>
      </c>
      <c r="J79" s="13">
        <f>IF(OR(A79="",E79="",G79="Fertig"),"",IFERROR(VLOOKUP(E79,Parameter!$D$2:$E$4,2,FALSE),""))</f>
        <v/>
      </c>
      <c r="K79" s="13">
        <f>IF(OR(A79="",G79="Fertig"),"",IFERROR(MIN(100,IF(F79="",0,F79)*100/Parameter!$B$7),""))</f>
        <v/>
      </c>
      <c r="L79" s="13">
        <f>IF(OR(A79="",D79="",E79="",G79="Fertig"),"",IFERROR((I79*Parameter!$B$4+J79*Parameter!$B$5+K79*Parameter!$B$6)/SUM(Parameter!$B$4:$B$6),""))</f>
        <v/>
      </c>
      <c r="M79" s="6">
        <f>IF(L79="","",IFERROR(RANK(L79,$L$2:$L$151,0)+COUNTIF($L$2:L79,L79)-1,""))</f>
        <v/>
      </c>
      <c r="N79" s="5">
        <f>IF(A79="","",IF(G79="Fertig","Abgeschlossen",IF(OR(D79="",E79="",M79=""),"Angaben ergänzen",IF(M79&lt;=5,"Zuerst fertigen","Nach Rang einplanen"))))</f>
        <v/>
      </c>
    </row>
    <row r="80">
      <c r="A80" s="18" t="n"/>
      <c r="B80" s="18" t="n"/>
      <c r="C80" s="19" t="n"/>
      <c r="D80" s="20" t="n"/>
      <c r="E80" s="21" t="n"/>
      <c r="F80" s="33" t="n"/>
      <c r="G80" s="21" t="n"/>
      <c r="H80" s="7">
        <f>IF(OR(A80="",D80="",G80="Fertig"),"",MAX(0,Parameter!$B$2-D80))</f>
        <v/>
      </c>
      <c r="I80" s="10">
        <f>IF(OR(A80="",D80="",G80="Fertig"),"",IFERROR(IF(D80&lt;=Parameter!$B$2,100,MAX(0,100-(D80-Parameter!$B$2)*100/Parameter!$B$3)),""))</f>
        <v/>
      </c>
      <c r="J80" s="10">
        <f>IF(OR(A80="",E80="",G80="Fertig"),"",IFERROR(VLOOKUP(E80,Parameter!$D$2:$E$4,2,FALSE),""))</f>
        <v/>
      </c>
      <c r="K80" s="10">
        <f>IF(OR(A80="",G80="Fertig"),"",IFERROR(MIN(100,IF(F80="",0,F80)*100/Parameter!$B$7),""))</f>
        <v/>
      </c>
      <c r="L80" s="10">
        <f>IF(OR(A80="",D80="",E80="",G80="Fertig"),"",IFERROR((I80*Parameter!$B$4+J80*Parameter!$B$5+K80*Parameter!$B$6)/SUM(Parameter!$B$4:$B$6),""))</f>
        <v/>
      </c>
      <c r="M80" s="7">
        <f>IF(L80="","",IFERROR(RANK(L80,$L$2:$L$151,0)+COUNTIF($L$2:L80,L80)-1,""))</f>
        <v/>
      </c>
      <c r="N80" s="3">
        <f>IF(A80="","",IF(G80="Fertig","Abgeschlossen",IF(OR(D80="",E80="",M80=""),"Angaben ergänzen",IF(M80&lt;=5,"Zuerst fertigen","Nach Rang einplanen"))))</f>
        <v/>
      </c>
    </row>
    <row r="81">
      <c r="A81" s="18" t="n"/>
      <c r="B81" s="18" t="n"/>
      <c r="C81" s="19" t="n"/>
      <c r="D81" s="20" t="n"/>
      <c r="E81" s="21" t="n"/>
      <c r="F81" s="33" t="n"/>
      <c r="G81" s="21" t="n"/>
      <c r="H81" s="6">
        <f>IF(OR(A81="",D81="",G81="Fertig"),"",MAX(0,Parameter!$B$2-D81))</f>
        <v/>
      </c>
      <c r="I81" s="13">
        <f>IF(OR(A81="",D81="",G81="Fertig"),"",IFERROR(IF(D81&lt;=Parameter!$B$2,100,MAX(0,100-(D81-Parameter!$B$2)*100/Parameter!$B$3)),""))</f>
        <v/>
      </c>
      <c r="J81" s="13">
        <f>IF(OR(A81="",E81="",G81="Fertig"),"",IFERROR(VLOOKUP(E81,Parameter!$D$2:$E$4,2,FALSE),""))</f>
        <v/>
      </c>
      <c r="K81" s="13">
        <f>IF(OR(A81="",G81="Fertig"),"",IFERROR(MIN(100,IF(F81="",0,F81)*100/Parameter!$B$7),""))</f>
        <v/>
      </c>
      <c r="L81" s="13">
        <f>IF(OR(A81="",D81="",E81="",G81="Fertig"),"",IFERROR((I81*Parameter!$B$4+J81*Parameter!$B$5+K81*Parameter!$B$6)/SUM(Parameter!$B$4:$B$6),""))</f>
        <v/>
      </c>
      <c r="M81" s="6">
        <f>IF(L81="","",IFERROR(RANK(L81,$L$2:$L$151,0)+COUNTIF($L$2:L81,L81)-1,""))</f>
        <v/>
      </c>
      <c r="N81" s="5">
        <f>IF(A81="","",IF(G81="Fertig","Abgeschlossen",IF(OR(D81="",E81="",M81=""),"Angaben ergänzen",IF(M81&lt;=5,"Zuerst fertigen","Nach Rang einplanen"))))</f>
        <v/>
      </c>
    </row>
    <row r="82">
      <c r="A82" s="18" t="n"/>
      <c r="B82" s="18" t="n"/>
      <c r="C82" s="19" t="n"/>
      <c r="D82" s="20" t="n"/>
      <c r="E82" s="21" t="n"/>
      <c r="F82" s="33" t="n"/>
      <c r="G82" s="21" t="n"/>
      <c r="H82" s="7">
        <f>IF(OR(A82="",D82="",G82="Fertig"),"",MAX(0,Parameter!$B$2-D82))</f>
        <v/>
      </c>
      <c r="I82" s="10">
        <f>IF(OR(A82="",D82="",G82="Fertig"),"",IFERROR(IF(D82&lt;=Parameter!$B$2,100,MAX(0,100-(D82-Parameter!$B$2)*100/Parameter!$B$3)),""))</f>
        <v/>
      </c>
      <c r="J82" s="10">
        <f>IF(OR(A82="",E82="",G82="Fertig"),"",IFERROR(VLOOKUP(E82,Parameter!$D$2:$E$4,2,FALSE),""))</f>
        <v/>
      </c>
      <c r="K82" s="10">
        <f>IF(OR(A82="",G82="Fertig"),"",IFERROR(MIN(100,IF(F82="",0,F82)*100/Parameter!$B$7),""))</f>
        <v/>
      </c>
      <c r="L82" s="10">
        <f>IF(OR(A82="",D82="",E82="",G82="Fertig"),"",IFERROR((I82*Parameter!$B$4+J82*Parameter!$B$5+K82*Parameter!$B$6)/SUM(Parameter!$B$4:$B$6),""))</f>
        <v/>
      </c>
      <c r="M82" s="7">
        <f>IF(L82="","",IFERROR(RANK(L82,$L$2:$L$151,0)+COUNTIF($L$2:L82,L82)-1,""))</f>
        <v/>
      </c>
      <c r="N82" s="3">
        <f>IF(A82="","",IF(G82="Fertig","Abgeschlossen",IF(OR(D82="",E82="",M82=""),"Angaben ergänzen",IF(M82&lt;=5,"Zuerst fertigen","Nach Rang einplanen"))))</f>
        <v/>
      </c>
    </row>
    <row r="83">
      <c r="A83" s="18" t="n"/>
      <c r="B83" s="18" t="n"/>
      <c r="C83" s="19" t="n"/>
      <c r="D83" s="20" t="n"/>
      <c r="E83" s="21" t="n"/>
      <c r="F83" s="33" t="n"/>
      <c r="G83" s="21" t="n"/>
      <c r="H83" s="6">
        <f>IF(OR(A83="",D83="",G83="Fertig"),"",MAX(0,Parameter!$B$2-D83))</f>
        <v/>
      </c>
      <c r="I83" s="13">
        <f>IF(OR(A83="",D83="",G83="Fertig"),"",IFERROR(IF(D83&lt;=Parameter!$B$2,100,MAX(0,100-(D83-Parameter!$B$2)*100/Parameter!$B$3)),""))</f>
        <v/>
      </c>
      <c r="J83" s="13">
        <f>IF(OR(A83="",E83="",G83="Fertig"),"",IFERROR(VLOOKUP(E83,Parameter!$D$2:$E$4,2,FALSE),""))</f>
        <v/>
      </c>
      <c r="K83" s="13">
        <f>IF(OR(A83="",G83="Fertig"),"",IFERROR(MIN(100,IF(F83="",0,F83)*100/Parameter!$B$7),""))</f>
        <v/>
      </c>
      <c r="L83" s="13">
        <f>IF(OR(A83="",D83="",E83="",G83="Fertig"),"",IFERROR((I83*Parameter!$B$4+J83*Parameter!$B$5+K83*Parameter!$B$6)/SUM(Parameter!$B$4:$B$6),""))</f>
        <v/>
      </c>
      <c r="M83" s="6">
        <f>IF(L83="","",IFERROR(RANK(L83,$L$2:$L$151,0)+COUNTIF($L$2:L83,L83)-1,""))</f>
        <v/>
      </c>
      <c r="N83" s="5">
        <f>IF(A83="","",IF(G83="Fertig","Abgeschlossen",IF(OR(D83="",E83="",M83=""),"Angaben ergänzen",IF(M83&lt;=5,"Zuerst fertigen","Nach Rang einplanen"))))</f>
        <v/>
      </c>
    </row>
    <row r="84">
      <c r="A84" s="18" t="n"/>
      <c r="B84" s="18" t="n"/>
      <c r="C84" s="19" t="n"/>
      <c r="D84" s="20" t="n"/>
      <c r="E84" s="21" t="n"/>
      <c r="F84" s="33" t="n"/>
      <c r="G84" s="21" t="n"/>
      <c r="H84" s="7">
        <f>IF(OR(A84="",D84="",G84="Fertig"),"",MAX(0,Parameter!$B$2-D84))</f>
        <v/>
      </c>
      <c r="I84" s="10">
        <f>IF(OR(A84="",D84="",G84="Fertig"),"",IFERROR(IF(D84&lt;=Parameter!$B$2,100,MAX(0,100-(D84-Parameter!$B$2)*100/Parameter!$B$3)),""))</f>
        <v/>
      </c>
      <c r="J84" s="10">
        <f>IF(OR(A84="",E84="",G84="Fertig"),"",IFERROR(VLOOKUP(E84,Parameter!$D$2:$E$4,2,FALSE),""))</f>
        <v/>
      </c>
      <c r="K84" s="10">
        <f>IF(OR(A84="",G84="Fertig"),"",IFERROR(MIN(100,IF(F84="",0,F84)*100/Parameter!$B$7),""))</f>
        <v/>
      </c>
      <c r="L84" s="10">
        <f>IF(OR(A84="",D84="",E84="",G84="Fertig"),"",IFERROR((I84*Parameter!$B$4+J84*Parameter!$B$5+K84*Parameter!$B$6)/SUM(Parameter!$B$4:$B$6),""))</f>
        <v/>
      </c>
      <c r="M84" s="7">
        <f>IF(L84="","",IFERROR(RANK(L84,$L$2:$L$151,0)+COUNTIF($L$2:L84,L84)-1,""))</f>
        <v/>
      </c>
      <c r="N84" s="3">
        <f>IF(A84="","",IF(G84="Fertig","Abgeschlossen",IF(OR(D84="",E84="",M84=""),"Angaben ergänzen",IF(M84&lt;=5,"Zuerst fertigen","Nach Rang einplanen"))))</f>
        <v/>
      </c>
    </row>
    <row r="85">
      <c r="A85" s="18" t="n"/>
      <c r="B85" s="18" t="n"/>
      <c r="C85" s="19" t="n"/>
      <c r="D85" s="20" t="n"/>
      <c r="E85" s="21" t="n"/>
      <c r="F85" s="33" t="n"/>
      <c r="G85" s="21" t="n"/>
      <c r="H85" s="6">
        <f>IF(OR(A85="",D85="",G85="Fertig"),"",MAX(0,Parameter!$B$2-D85))</f>
        <v/>
      </c>
      <c r="I85" s="13">
        <f>IF(OR(A85="",D85="",G85="Fertig"),"",IFERROR(IF(D85&lt;=Parameter!$B$2,100,MAX(0,100-(D85-Parameter!$B$2)*100/Parameter!$B$3)),""))</f>
        <v/>
      </c>
      <c r="J85" s="13">
        <f>IF(OR(A85="",E85="",G85="Fertig"),"",IFERROR(VLOOKUP(E85,Parameter!$D$2:$E$4,2,FALSE),""))</f>
        <v/>
      </c>
      <c r="K85" s="13">
        <f>IF(OR(A85="",G85="Fertig"),"",IFERROR(MIN(100,IF(F85="",0,F85)*100/Parameter!$B$7),""))</f>
        <v/>
      </c>
      <c r="L85" s="13">
        <f>IF(OR(A85="",D85="",E85="",G85="Fertig"),"",IFERROR((I85*Parameter!$B$4+J85*Parameter!$B$5+K85*Parameter!$B$6)/SUM(Parameter!$B$4:$B$6),""))</f>
        <v/>
      </c>
      <c r="M85" s="6">
        <f>IF(L85="","",IFERROR(RANK(L85,$L$2:$L$151,0)+COUNTIF($L$2:L85,L85)-1,""))</f>
        <v/>
      </c>
      <c r="N85" s="5">
        <f>IF(A85="","",IF(G85="Fertig","Abgeschlossen",IF(OR(D85="",E85="",M85=""),"Angaben ergänzen",IF(M85&lt;=5,"Zuerst fertigen","Nach Rang einplanen"))))</f>
        <v/>
      </c>
    </row>
    <row r="86">
      <c r="A86" s="18" t="n"/>
      <c r="B86" s="18" t="n"/>
      <c r="C86" s="19" t="n"/>
      <c r="D86" s="20" t="n"/>
      <c r="E86" s="21" t="n"/>
      <c r="F86" s="33" t="n"/>
      <c r="G86" s="21" t="n"/>
      <c r="H86" s="7">
        <f>IF(OR(A86="",D86="",G86="Fertig"),"",MAX(0,Parameter!$B$2-D86))</f>
        <v/>
      </c>
      <c r="I86" s="10">
        <f>IF(OR(A86="",D86="",G86="Fertig"),"",IFERROR(IF(D86&lt;=Parameter!$B$2,100,MAX(0,100-(D86-Parameter!$B$2)*100/Parameter!$B$3)),""))</f>
        <v/>
      </c>
      <c r="J86" s="10">
        <f>IF(OR(A86="",E86="",G86="Fertig"),"",IFERROR(VLOOKUP(E86,Parameter!$D$2:$E$4,2,FALSE),""))</f>
        <v/>
      </c>
      <c r="K86" s="10">
        <f>IF(OR(A86="",G86="Fertig"),"",IFERROR(MIN(100,IF(F86="",0,F86)*100/Parameter!$B$7),""))</f>
        <v/>
      </c>
      <c r="L86" s="10">
        <f>IF(OR(A86="",D86="",E86="",G86="Fertig"),"",IFERROR((I86*Parameter!$B$4+J86*Parameter!$B$5+K86*Parameter!$B$6)/SUM(Parameter!$B$4:$B$6),""))</f>
        <v/>
      </c>
      <c r="M86" s="7">
        <f>IF(L86="","",IFERROR(RANK(L86,$L$2:$L$151,0)+COUNTIF($L$2:L86,L86)-1,""))</f>
        <v/>
      </c>
      <c r="N86" s="3">
        <f>IF(A86="","",IF(G86="Fertig","Abgeschlossen",IF(OR(D86="",E86="",M86=""),"Angaben ergänzen",IF(M86&lt;=5,"Zuerst fertigen","Nach Rang einplanen"))))</f>
        <v/>
      </c>
    </row>
    <row r="87">
      <c r="A87" s="18" t="n"/>
      <c r="B87" s="18" t="n"/>
      <c r="C87" s="19" t="n"/>
      <c r="D87" s="20" t="n"/>
      <c r="E87" s="21" t="n"/>
      <c r="F87" s="33" t="n"/>
      <c r="G87" s="21" t="n"/>
      <c r="H87" s="6">
        <f>IF(OR(A87="",D87="",G87="Fertig"),"",MAX(0,Parameter!$B$2-D87))</f>
        <v/>
      </c>
      <c r="I87" s="13">
        <f>IF(OR(A87="",D87="",G87="Fertig"),"",IFERROR(IF(D87&lt;=Parameter!$B$2,100,MAX(0,100-(D87-Parameter!$B$2)*100/Parameter!$B$3)),""))</f>
        <v/>
      </c>
      <c r="J87" s="13">
        <f>IF(OR(A87="",E87="",G87="Fertig"),"",IFERROR(VLOOKUP(E87,Parameter!$D$2:$E$4,2,FALSE),""))</f>
        <v/>
      </c>
      <c r="K87" s="13">
        <f>IF(OR(A87="",G87="Fertig"),"",IFERROR(MIN(100,IF(F87="",0,F87)*100/Parameter!$B$7),""))</f>
        <v/>
      </c>
      <c r="L87" s="13">
        <f>IF(OR(A87="",D87="",E87="",G87="Fertig"),"",IFERROR((I87*Parameter!$B$4+J87*Parameter!$B$5+K87*Parameter!$B$6)/SUM(Parameter!$B$4:$B$6),""))</f>
        <v/>
      </c>
      <c r="M87" s="6">
        <f>IF(L87="","",IFERROR(RANK(L87,$L$2:$L$151,0)+COUNTIF($L$2:L87,L87)-1,""))</f>
        <v/>
      </c>
      <c r="N87" s="5">
        <f>IF(A87="","",IF(G87="Fertig","Abgeschlossen",IF(OR(D87="",E87="",M87=""),"Angaben ergänzen",IF(M87&lt;=5,"Zuerst fertigen","Nach Rang einplanen"))))</f>
        <v/>
      </c>
    </row>
    <row r="88">
      <c r="A88" s="18" t="n"/>
      <c r="B88" s="18" t="n"/>
      <c r="C88" s="19" t="n"/>
      <c r="D88" s="20" t="n"/>
      <c r="E88" s="21" t="n"/>
      <c r="F88" s="33" t="n"/>
      <c r="G88" s="21" t="n"/>
      <c r="H88" s="7">
        <f>IF(OR(A88="",D88="",G88="Fertig"),"",MAX(0,Parameter!$B$2-D88))</f>
        <v/>
      </c>
      <c r="I88" s="10">
        <f>IF(OR(A88="",D88="",G88="Fertig"),"",IFERROR(IF(D88&lt;=Parameter!$B$2,100,MAX(0,100-(D88-Parameter!$B$2)*100/Parameter!$B$3)),""))</f>
        <v/>
      </c>
      <c r="J88" s="10">
        <f>IF(OR(A88="",E88="",G88="Fertig"),"",IFERROR(VLOOKUP(E88,Parameter!$D$2:$E$4,2,FALSE),""))</f>
        <v/>
      </c>
      <c r="K88" s="10">
        <f>IF(OR(A88="",G88="Fertig"),"",IFERROR(MIN(100,IF(F88="",0,F88)*100/Parameter!$B$7),""))</f>
        <v/>
      </c>
      <c r="L88" s="10">
        <f>IF(OR(A88="",D88="",E88="",G88="Fertig"),"",IFERROR((I88*Parameter!$B$4+J88*Parameter!$B$5+K88*Parameter!$B$6)/SUM(Parameter!$B$4:$B$6),""))</f>
        <v/>
      </c>
      <c r="M88" s="7">
        <f>IF(L88="","",IFERROR(RANK(L88,$L$2:$L$151,0)+COUNTIF($L$2:L88,L88)-1,""))</f>
        <v/>
      </c>
      <c r="N88" s="3">
        <f>IF(A88="","",IF(G88="Fertig","Abgeschlossen",IF(OR(D88="",E88="",M88=""),"Angaben ergänzen",IF(M88&lt;=5,"Zuerst fertigen","Nach Rang einplanen"))))</f>
        <v/>
      </c>
    </row>
    <row r="89">
      <c r="A89" s="18" t="n"/>
      <c r="B89" s="18" t="n"/>
      <c r="C89" s="19" t="n"/>
      <c r="D89" s="20" t="n"/>
      <c r="E89" s="21" t="n"/>
      <c r="F89" s="33" t="n"/>
      <c r="G89" s="21" t="n"/>
      <c r="H89" s="6">
        <f>IF(OR(A89="",D89="",G89="Fertig"),"",MAX(0,Parameter!$B$2-D89))</f>
        <v/>
      </c>
      <c r="I89" s="13">
        <f>IF(OR(A89="",D89="",G89="Fertig"),"",IFERROR(IF(D89&lt;=Parameter!$B$2,100,MAX(0,100-(D89-Parameter!$B$2)*100/Parameter!$B$3)),""))</f>
        <v/>
      </c>
      <c r="J89" s="13">
        <f>IF(OR(A89="",E89="",G89="Fertig"),"",IFERROR(VLOOKUP(E89,Parameter!$D$2:$E$4,2,FALSE),""))</f>
        <v/>
      </c>
      <c r="K89" s="13">
        <f>IF(OR(A89="",G89="Fertig"),"",IFERROR(MIN(100,IF(F89="",0,F89)*100/Parameter!$B$7),""))</f>
        <v/>
      </c>
      <c r="L89" s="13">
        <f>IF(OR(A89="",D89="",E89="",G89="Fertig"),"",IFERROR((I89*Parameter!$B$4+J89*Parameter!$B$5+K89*Parameter!$B$6)/SUM(Parameter!$B$4:$B$6),""))</f>
        <v/>
      </c>
      <c r="M89" s="6">
        <f>IF(L89="","",IFERROR(RANK(L89,$L$2:$L$151,0)+COUNTIF($L$2:L89,L89)-1,""))</f>
        <v/>
      </c>
      <c r="N89" s="5">
        <f>IF(A89="","",IF(G89="Fertig","Abgeschlossen",IF(OR(D89="",E89="",M89=""),"Angaben ergänzen",IF(M89&lt;=5,"Zuerst fertigen","Nach Rang einplanen"))))</f>
        <v/>
      </c>
    </row>
    <row r="90">
      <c r="A90" s="18" t="n"/>
      <c r="B90" s="18" t="n"/>
      <c r="C90" s="19" t="n"/>
      <c r="D90" s="20" t="n"/>
      <c r="E90" s="21" t="n"/>
      <c r="F90" s="33" t="n"/>
      <c r="G90" s="21" t="n"/>
      <c r="H90" s="7">
        <f>IF(OR(A90="",D90="",G90="Fertig"),"",MAX(0,Parameter!$B$2-D90))</f>
        <v/>
      </c>
      <c r="I90" s="10">
        <f>IF(OR(A90="",D90="",G90="Fertig"),"",IFERROR(IF(D90&lt;=Parameter!$B$2,100,MAX(0,100-(D90-Parameter!$B$2)*100/Parameter!$B$3)),""))</f>
        <v/>
      </c>
      <c r="J90" s="10">
        <f>IF(OR(A90="",E90="",G90="Fertig"),"",IFERROR(VLOOKUP(E90,Parameter!$D$2:$E$4,2,FALSE),""))</f>
        <v/>
      </c>
      <c r="K90" s="10">
        <f>IF(OR(A90="",G90="Fertig"),"",IFERROR(MIN(100,IF(F90="",0,F90)*100/Parameter!$B$7),""))</f>
        <v/>
      </c>
      <c r="L90" s="10">
        <f>IF(OR(A90="",D90="",E90="",G90="Fertig"),"",IFERROR((I90*Parameter!$B$4+J90*Parameter!$B$5+K90*Parameter!$B$6)/SUM(Parameter!$B$4:$B$6),""))</f>
        <v/>
      </c>
      <c r="M90" s="7">
        <f>IF(L90="","",IFERROR(RANK(L90,$L$2:$L$151,0)+COUNTIF($L$2:L90,L90)-1,""))</f>
        <v/>
      </c>
      <c r="N90" s="3">
        <f>IF(A90="","",IF(G90="Fertig","Abgeschlossen",IF(OR(D90="",E90="",M90=""),"Angaben ergänzen",IF(M90&lt;=5,"Zuerst fertigen","Nach Rang einplanen"))))</f>
        <v/>
      </c>
    </row>
    <row r="91">
      <c r="A91" s="18" t="n"/>
      <c r="B91" s="18" t="n"/>
      <c r="C91" s="19" t="n"/>
      <c r="D91" s="20" t="n"/>
      <c r="E91" s="21" t="n"/>
      <c r="F91" s="33" t="n"/>
      <c r="G91" s="21" t="n"/>
      <c r="H91" s="6">
        <f>IF(OR(A91="",D91="",G91="Fertig"),"",MAX(0,Parameter!$B$2-D91))</f>
        <v/>
      </c>
      <c r="I91" s="13">
        <f>IF(OR(A91="",D91="",G91="Fertig"),"",IFERROR(IF(D91&lt;=Parameter!$B$2,100,MAX(0,100-(D91-Parameter!$B$2)*100/Parameter!$B$3)),""))</f>
        <v/>
      </c>
      <c r="J91" s="13">
        <f>IF(OR(A91="",E91="",G91="Fertig"),"",IFERROR(VLOOKUP(E91,Parameter!$D$2:$E$4,2,FALSE),""))</f>
        <v/>
      </c>
      <c r="K91" s="13">
        <f>IF(OR(A91="",G91="Fertig"),"",IFERROR(MIN(100,IF(F91="",0,F91)*100/Parameter!$B$7),""))</f>
        <v/>
      </c>
      <c r="L91" s="13">
        <f>IF(OR(A91="",D91="",E91="",G91="Fertig"),"",IFERROR((I91*Parameter!$B$4+J91*Parameter!$B$5+K91*Parameter!$B$6)/SUM(Parameter!$B$4:$B$6),""))</f>
        <v/>
      </c>
      <c r="M91" s="6">
        <f>IF(L91="","",IFERROR(RANK(L91,$L$2:$L$151,0)+COUNTIF($L$2:L91,L91)-1,""))</f>
        <v/>
      </c>
      <c r="N91" s="5">
        <f>IF(A91="","",IF(G91="Fertig","Abgeschlossen",IF(OR(D91="",E91="",M91=""),"Angaben ergänzen",IF(M91&lt;=5,"Zuerst fertigen","Nach Rang einplanen"))))</f>
        <v/>
      </c>
    </row>
    <row r="92">
      <c r="A92" s="18" t="n"/>
      <c r="B92" s="18" t="n"/>
      <c r="C92" s="19" t="n"/>
      <c r="D92" s="20" t="n"/>
      <c r="E92" s="21" t="n"/>
      <c r="F92" s="33" t="n"/>
      <c r="G92" s="21" t="n"/>
      <c r="H92" s="7">
        <f>IF(OR(A92="",D92="",G92="Fertig"),"",MAX(0,Parameter!$B$2-D92))</f>
        <v/>
      </c>
      <c r="I92" s="10">
        <f>IF(OR(A92="",D92="",G92="Fertig"),"",IFERROR(IF(D92&lt;=Parameter!$B$2,100,MAX(0,100-(D92-Parameter!$B$2)*100/Parameter!$B$3)),""))</f>
        <v/>
      </c>
      <c r="J92" s="10">
        <f>IF(OR(A92="",E92="",G92="Fertig"),"",IFERROR(VLOOKUP(E92,Parameter!$D$2:$E$4,2,FALSE),""))</f>
        <v/>
      </c>
      <c r="K92" s="10">
        <f>IF(OR(A92="",G92="Fertig"),"",IFERROR(MIN(100,IF(F92="",0,F92)*100/Parameter!$B$7),""))</f>
        <v/>
      </c>
      <c r="L92" s="10">
        <f>IF(OR(A92="",D92="",E92="",G92="Fertig"),"",IFERROR((I92*Parameter!$B$4+J92*Parameter!$B$5+K92*Parameter!$B$6)/SUM(Parameter!$B$4:$B$6),""))</f>
        <v/>
      </c>
      <c r="M92" s="7">
        <f>IF(L92="","",IFERROR(RANK(L92,$L$2:$L$151,0)+COUNTIF($L$2:L92,L92)-1,""))</f>
        <v/>
      </c>
      <c r="N92" s="3">
        <f>IF(A92="","",IF(G92="Fertig","Abgeschlossen",IF(OR(D92="",E92="",M92=""),"Angaben ergänzen",IF(M92&lt;=5,"Zuerst fertigen","Nach Rang einplanen"))))</f>
        <v/>
      </c>
    </row>
    <row r="93">
      <c r="A93" s="18" t="n"/>
      <c r="B93" s="18" t="n"/>
      <c r="C93" s="19" t="n"/>
      <c r="D93" s="20" t="n"/>
      <c r="E93" s="21" t="n"/>
      <c r="F93" s="33" t="n"/>
      <c r="G93" s="21" t="n"/>
      <c r="H93" s="6">
        <f>IF(OR(A93="",D93="",G93="Fertig"),"",MAX(0,Parameter!$B$2-D93))</f>
        <v/>
      </c>
      <c r="I93" s="13">
        <f>IF(OR(A93="",D93="",G93="Fertig"),"",IFERROR(IF(D93&lt;=Parameter!$B$2,100,MAX(0,100-(D93-Parameter!$B$2)*100/Parameter!$B$3)),""))</f>
        <v/>
      </c>
      <c r="J93" s="13">
        <f>IF(OR(A93="",E93="",G93="Fertig"),"",IFERROR(VLOOKUP(E93,Parameter!$D$2:$E$4,2,FALSE),""))</f>
        <v/>
      </c>
      <c r="K93" s="13">
        <f>IF(OR(A93="",G93="Fertig"),"",IFERROR(MIN(100,IF(F93="",0,F93)*100/Parameter!$B$7),""))</f>
        <v/>
      </c>
      <c r="L93" s="13">
        <f>IF(OR(A93="",D93="",E93="",G93="Fertig"),"",IFERROR((I93*Parameter!$B$4+J93*Parameter!$B$5+K93*Parameter!$B$6)/SUM(Parameter!$B$4:$B$6),""))</f>
        <v/>
      </c>
      <c r="M93" s="6">
        <f>IF(L93="","",IFERROR(RANK(L93,$L$2:$L$151,0)+COUNTIF($L$2:L93,L93)-1,""))</f>
        <v/>
      </c>
      <c r="N93" s="5">
        <f>IF(A93="","",IF(G93="Fertig","Abgeschlossen",IF(OR(D93="",E93="",M93=""),"Angaben ergänzen",IF(M93&lt;=5,"Zuerst fertigen","Nach Rang einplanen"))))</f>
        <v/>
      </c>
    </row>
    <row r="94">
      <c r="A94" s="18" t="n"/>
      <c r="B94" s="18" t="n"/>
      <c r="C94" s="19" t="n"/>
      <c r="D94" s="20" t="n"/>
      <c r="E94" s="21" t="n"/>
      <c r="F94" s="33" t="n"/>
      <c r="G94" s="21" t="n"/>
      <c r="H94" s="7">
        <f>IF(OR(A94="",D94="",G94="Fertig"),"",MAX(0,Parameter!$B$2-D94))</f>
        <v/>
      </c>
      <c r="I94" s="10">
        <f>IF(OR(A94="",D94="",G94="Fertig"),"",IFERROR(IF(D94&lt;=Parameter!$B$2,100,MAX(0,100-(D94-Parameter!$B$2)*100/Parameter!$B$3)),""))</f>
        <v/>
      </c>
      <c r="J94" s="10">
        <f>IF(OR(A94="",E94="",G94="Fertig"),"",IFERROR(VLOOKUP(E94,Parameter!$D$2:$E$4,2,FALSE),""))</f>
        <v/>
      </c>
      <c r="K94" s="10">
        <f>IF(OR(A94="",G94="Fertig"),"",IFERROR(MIN(100,IF(F94="",0,F94)*100/Parameter!$B$7),""))</f>
        <v/>
      </c>
      <c r="L94" s="10">
        <f>IF(OR(A94="",D94="",E94="",G94="Fertig"),"",IFERROR((I94*Parameter!$B$4+J94*Parameter!$B$5+K94*Parameter!$B$6)/SUM(Parameter!$B$4:$B$6),""))</f>
        <v/>
      </c>
      <c r="M94" s="7">
        <f>IF(L94="","",IFERROR(RANK(L94,$L$2:$L$151,0)+COUNTIF($L$2:L94,L94)-1,""))</f>
        <v/>
      </c>
      <c r="N94" s="3">
        <f>IF(A94="","",IF(G94="Fertig","Abgeschlossen",IF(OR(D94="",E94="",M94=""),"Angaben ergänzen",IF(M94&lt;=5,"Zuerst fertigen","Nach Rang einplanen"))))</f>
        <v/>
      </c>
    </row>
    <row r="95">
      <c r="A95" s="18" t="n"/>
      <c r="B95" s="18" t="n"/>
      <c r="C95" s="19" t="n"/>
      <c r="D95" s="20" t="n"/>
      <c r="E95" s="21" t="n"/>
      <c r="F95" s="33" t="n"/>
      <c r="G95" s="21" t="n"/>
      <c r="H95" s="6">
        <f>IF(OR(A95="",D95="",G95="Fertig"),"",MAX(0,Parameter!$B$2-D95))</f>
        <v/>
      </c>
      <c r="I95" s="13">
        <f>IF(OR(A95="",D95="",G95="Fertig"),"",IFERROR(IF(D95&lt;=Parameter!$B$2,100,MAX(0,100-(D95-Parameter!$B$2)*100/Parameter!$B$3)),""))</f>
        <v/>
      </c>
      <c r="J95" s="13">
        <f>IF(OR(A95="",E95="",G95="Fertig"),"",IFERROR(VLOOKUP(E95,Parameter!$D$2:$E$4,2,FALSE),""))</f>
        <v/>
      </c>
      <c r="K95" s="13">
        <f>IF(OR(A95="",G95="Fertig"),"",IFERROR(MIN(100,IF(F95="",0,F95)*100/Parameter!$B$7),""))</f>
        <v/>
      </c>
      <c r="L95" s="13">
        <f>IF(OR(A95="",D95="",E95="",G95="Fertig"),"",IFERROR((I95*Parameter!$B$4+J95*Parameter!$B$5+K95*Parameter!$B$6)/SUM(Parameter!$B$4:$B$6),""))</f>
        <v/>
      </c>
      <c r="M95" s="6">
        <f>IF(L95="","",IFERROR(RANK(L95,$L$2:$L$151,0)+COUNTIF($L$2:L95,L95)-1,""))</f>
        <v/>
      </c>
      <c r="N95" s="5">
        <f>IF(A95="","",IF(G95="Fertig","Abgeschlossen",IF(OR(D95="",E95="",M95=""),"Angaben ergänzen",IF(M95&lt;=5,"Zuerst fertigen","Nach Rang einplanen"))))</f>
        <v/>
      </c>
    </row>
    <row r="96">
      <c r="A96" s="18" t="n"/>
      <c r="B96" s="18" t="n"/>
      <c r="C96" s="19" t="n"/>
      <c r="D96" s="20" t="n"/>
      <c r="E96" s="21" t="n"/>
      <c r="F96" s="33" t="n"/>
      <c r="G96" s="21" t="n"/>
      <c r="H96" s="7">
        <f>IF(OR(A96="",D96="",G96="Fertig"),"",MAX(0,Parameter!$B$2-D96))</f>
        <v/>
      </c>
      <c r="I96" s="10">
        <f>IF(OR(A96="",D96="",G96="Fertig"),"",IFERROR(IF(D96&lt;=Parameter!$B$2,100,MAX(0,100-(D96-Parameter!$B$2)*100/Parameter!$B$3)),""))</f>
        <v/>
      </c>
      <c r="J96" s="10">
        <f>IF(OR(A96="",E96="",G96="Fertig"),"",IFERROR(VLOOKUP(E96,Parameter!$D$2:$E$4,2,FALSE),""))</f>
        <v/>
      </c>
      <c r="K96" s="10">
        <f>IF(OR(A96="",G96="Fertig"),"",IFERROR(MIN(100,IF(F96="",0,F96)*100/Parameter!$B$7),""))</f>
        <v/>
      </c>
      <c r="L96" s="10">
        <f>IF(OR(A96="",D96="",E96="",G96="Fertig"),"",IFERROR((I96*Parameter!$B$4+J96*Parameter!$B$5+K96*Parameter!$B$6)/SUM(Parameter!$B$4:$B$6),""))</f>
        <v/>
      </c>
      <c r="M96" s="7">
        <f>IF(L96="","",IFERROR(RANK(L96,$L$2:$L$151,0)+COUNTIF($L$2:L96,L96)-1,""))</f>
        <v/>
      </c>
      <c r="N96" s="3">
        <f>IF(A96="","",IF(G96="Fertig","Abgeschlossen",IF(OR(D96="",E96="",M96=""),"Angaben ergänzen",IF(M96&lt;=5,"Zuerst fertigen","Nach Rang einplanen"))))</f>
        <v/>
      </c>
    </row>
    <row r="97">
      <c r="A97" s="18" t="n"/>
      <c r="B97" s="18" t="n"/>
      <c r="C97" s="19" t="n"/>
      <c r="D97" s="20" t="n"/>
      <c r="E97" s="21" t="n"/>
      <c r="F97" s="33" t="n"/>
      <c r="G97" s="21" t="n"/>
      <c r="H97" s="6">
        <f>IF(OR(A97="",D97="",G97="Fertig"),"",MAX(0,Parameter!$B$2-D97))</f>
        <v/>
      </c>
      <c r="I97" s="13">
        <f>IF(OR(A97="",D97="",G97="Fertig"),"",IFERROR(IF(D97&lt;=Parameter!$B$2,100,MAX(0,100-(D97-Parameter!$B$2)*100/Parameter!$B$3)),""))</f>
        <v/>
      </c>
      <c r="J97" s="13">
        <f>IF(OR(A97="",E97="",G97="Fertig"),"",IFERROR(VLOOKUP(E97,Parameter!$D$2:$E$4,2,FALSE),""))</f>
        <v/>
      </c>
      <c r="K97" s="13">
        <f>IF(OR(A97="",G97="Fertig"),"",IFERROR(MIN(100,IF(F97="",0,F97)*100/Parameter!$B$7),""))</f>
        <v/>
      </c>
      <c r="L97" s="13">
        <f>IF(OR(A97="",D97="",E97="",G97="Fertig"),"",IFERROR((I97*Parameter!$B$4+J97*Parameter!$B$5+K97*Parameter!$B$6)/SUM(Parameter!$B$4:$B$6),""))</f>
        <v/>
      </c>
      <c r="M97" s="6">
        <f>IF(L97="","",IFERROR(RANK(L97,$L$2:$L$151,0)+COUNTIF($L$2:L97,L97)-1,""))</f>
        <v/>
      </c>
      <c r="N97" s="5">
        <f>IF(A97="","",IF(G97="Fertig","Abgeschlossen",IF(OR(D97="",E97="",M97=""),"Angaben ergänzen",IF(M97&lt;=5,"Zuerst fertigen","Nach Rang einplanen"))))</f>
        <v/>
      </c>
    </row>
    <row r="98">
      <c r="A98" s="18" t="n"/>
      <c r="B98" s="18" t="n"/>
      <c r="C98" s="19" t="n"/>
      <c r="D98" s="20" t="n"/>
      <c r="E98" s="21" t="n"/>
      <c r="F98" s="33" t="n"/>
      <c r="G98" s="21" t="n"/>
      <c r="H98" s="7">
        <f>IF(OR(A98="",D98="",G98="Fertig"),"",MAX(0,Parameter!$B$2-D98))</f>
        <v/>
      </c>
      <c r="I98" s="10">
        <f>IF(OR(A98="",D98="",G98="Fertig"),"",IFERROR(IF(D98&lt;=Parameter!$B$2,100,MAX(0,100-(D98-Parameter!$B$2)*100/Parameter!$B$3)),""))</f>
        <v/>
      </c>
      <c r="J98" s="10">
        <f>IF(OR(A98="",E98="",G98="Fertig"),"",IFERROR(VLOOKUP(E98,Parameter!$D$2:$E$4,2,FALSE),""))</f>
        <v/>
      </c>
      <c r="K98" s="10">
        <f>IF(OR(A98="",G98="Fertig"),"",IFERROR(MIN(100,IF(F98="",0,F98)*100/Parameter!$B$7),""))</f>
        <v/>
      </c>
      <c r="L98" s="10">
        <f>IF(OR(A98="",D98="",E98="",G98="Fertig"),"",IFERROR((I98*Parameter!$B$4+J98*Parameter!$B$5+K98*Parameter!$B$6)/SUM(Parameter!$B$4:$B$6),""))</f>
        <v/>
      </c>
      <c r="M98" s="7">
        <f>IF(L98="","",IFERROR(RANK(L98,$L$2:$L$151,0)+COUNTIF($L$2:L98,L98)-1,""))</f>
        <v/>
      </c>
      <c r="N98" s="3">
        <f>IF(A98="","",IF(G98="Fertig","Abgeschlossen",IF(OR(D98="",E98="",M98=""),"Angaben ergänzen",IF(M98&lt;=5,"Zuerst fertigen","Nach Rang einplanen"))))</f>
        <v/>
      </c>
    </row>
    <row r="99">
      <c r="A99" s="18" t="n"/>
      <c r="B99" s="18" t="n"/>
      <c r="C99" s="19" t="n"/>
      <c r="D99" s="20" t="n"/>
      <c r="E99" s="21" t="n"/>
      <c r="F99" s="33" t="n"/>
      <c r="G99" s="21" t="n"/>
      <c r="H99" s="6">
        <f>IF(OR(A99="",D99="",G99="Fertig"),"",MAX(0,Parameter!$B$2-D99))</f>
        <v/>
      </c>
      <c r="I99" s="13">
        <f>IF(OR(A99="",D99="",G99="Fertig"),"",IFERROR(IF(D99&lt;=Parameter!$B$2,100,MAX(0,100-(D99-Parameter!$B$2)*100/Parameter!$B$3)),""))</f>
        <v/>
      </c>
      <c r="J99" s="13">
        <f>IF(OR(A99="",E99="",G99="Fertig"),"",IFERROR(VLOOKUP(E99,Parameter!$D$2:$E$4,2,FALSE),""))</f>
        <v/>
      </c>
      <c r="K99" s="13">
        <f>IF(OR(A99="",G99="Fertig"),"",IFERROR(MIN(100,IF(F99="",0,F99)*100/Parameter!$B$7),""))</f>
        <v/>
      </c>
      <c r="L99" s="13">
        <f>IF(OR(A99="",D99="",E99="",G99="Fertig"),"",IFERROR((I99*Parameter!$B$4+J99*Parameter!$B$5+K99*Parameter!$B$6)/SUM(Parameter!$B$4:$B$6),""))</f>
        <v/>
      </c>
      <c r="M99" s="6">
        <f>IF(L99="","",IFERROR(RANK(L99,$L$2:$L$151,0)+COUNTIF($L$2:L99,L99)-1,""))</f>
        <v/>
      </c>
      <c r="N99" s="5">
        <f>IF(A99="","",IF(G99="Fertig","Abgeschlossen",IF(OR(D99="",E99="",M99=""),"Angaben ergänzen",IF(M99&lt;=5,"Zuerst fertigen","Nach Rang einplanen"))))</f>
        <v/>
      </c>
    </row>
    <row r="100">
      <c r="A100" s="18" t="n"/>
      <c r="B100" s="18" t="n"/>
      <c r="C100" s="19" t="n"/>
      <c r="D100" s="20" t="n"/>
      <c r="E100" s="21" t="n"/>
      <c r="F100" s="33" t="n"/>
      <c r="G100" s="21" t="n"/>
      <c r="H100" s="7">
        <f>IF(OR(A100="",D100="",G100="Fertig"),"",MAX(0,Parameter!$B$2-D100))</f>
        <v/>
      </c>
      <c r="I100" s="10">
        <f>IF(OR(A100="",D100="",G100="Fertig"),"",IFERROR(IF(D100&lt;=Parameter!$B$2,100,MAX(0,100-(D100-Parameter!$B$2)*100/Parameter!$B$3)),""))</f>
        <v/>
      </c>
      <c r="J100" s="10">
        <f>IF(OR(A100="",E100="",G100="Fertig"),"",IFERROR(VLOOKUP(E100,Parameter!$D$2:$E$4,2,FALSE),""))</f>
        <v/>
      </c>
      <c r="K100" s="10">
        <f>IF(OR(A100="",G100="Fertig"),"",IFERROR(MIN(100,IF(F100="",0,F100)*100/Parameter!$B$7),""))</f>
        <v/>
      </c>
      <c r="L100" s="10">
        <f>IF(OR(A100="",D100="",E100="",G100="Fertig"),"",IFERROR((I100*Parameter!$B$4+J100*Parameter!$B$5+K100*Parameter!$B$6)/SUM(Parameter!$B$4:$B$6),""))</f>
        <v/>
      </c>
      <c r="M100" s="7">
        <f>IF(L100="","",IFERROR(RANK(L100,$L$2:$L$151,0)+COUNTIF($L$2:L100,L100)-1,""))</f>
        <v/>
      </c>
      <c r="N100" s="3">
        <f>IF(A100="","",IF(G100="Fertig","Abgeschlossen",IF(OR(D100="",E100="",M100=""),"Angaben ergänzen",IF(M100&lt;=5,"Zuerst fertigen","Nach Rang einplanen"))))</f>
        <v/>
      </c>
    </row>
    <row r="101">
      <c r="A101" s="18" t="n"/>
      <c r="B101" s="18" t="n"/>
      <c r="C101" s="19" t="n"/>
      <c r="D101" s="20" t="n"/>
      <c r="E101" s="21" t="n"/>
      <c r="F101" s="33" t="n"/>
      <c r="G101" s="21" t="n"/>
      <c r="H101" s="6">
        <f>IF(OR(A101="",D101="",G101="Fertig"),"",MAX(0,Parameter!$B$2-D101))</f>
        <v/>
      </c>
      <c r="I101" s="13">
        <f>IF(OR(A101="",D101="",G101="Fertig"),"",IFERROR(IF(D101&lt;=Parameter!$B$2,100,MAX(0,100-(D101-Parameter!$B$2)*100/Parameter!$B$3)),""))</f>
        <v/>
      </c>
      <c r="J101" s="13">
        <f>IF(OR(A101="",E101="",G101="Fertig"),"",IFERROR(VLOOKUP(E101,Parameter!$D$2:$E$4,2,FALSE),""))</f>
        <v/>
      </c>
      <c r="K101" s="13">
        <f>IF(OR(A101="",G101="Fertig"),"",IFERROR(MIN(100,IF(F101="",0,F101)*100/Parameter!$B$7),""))</f>
        <v/>
      </c>
      <c r="L101" s="13">
        <f>IF(OR(A101="",D101="",E101="",G101="Fertig"),"",IFERROR((I101*Parameter!$B$4+J101*Parameter!$B$5+K101*Parameter!$B$6)/SUM(Parameter!$B$4:$B$6),""))</f>
        <v/>
      </c>
      <c r="M101" s="6">
        <f>IF(L101="","",IFERROR(RANK(L101,$L$2:$L$151,0)+COUNTIF($L$2:L101,L101)-1,""))</f>
        <v/>
      </c>
      <c r="N101" s="5">
        <f>IF(A101="","",IF(G101="Fertig","Abgeschlossen",IF(OR(D101="",E101="",M101=""),"Angaben ergänzen",IF(M101&lt;=5,"Zuerst fertigen","Nach Rang einplanen"))))</f>
        <v/>
      </c>
    </row>
    <row r="102">
      <c r="A102" s="18" t="n"/>
      <c r="B102" s="18" t="n"/>
      <c r="C102" s="19" t="n"/>
      <c r="D102" s="20" t="n"/>
      <c r="E102" s="21" t="n"/>
      <c r="F102" s="33" t="n"/>
      <c r="G102" s="21" t="n"/>
      <c r="H102" s="7">
        <f>IF(OR(A102="",D102="",G102="Fertig"),"",MAX(0,Parameter!$B$2-D102))</f>
        <v/>
      </c>
      <c r="I102" s="10">
        <f>IF(OR(A102="",D102="",G102="Fertig"),"",IFERROR(IF(D102&lt;=Parameter!$B$2,100,MAX(0,100-(D102-Parameter!$B$2)*100/Parameter!$B$3)),""))</f>
        <v/>
      </c>
      <c r="J102" s="10">
        <f>IF(OR(A102="",E102="",G102="Fertig"),"",IFERROR(VLOOKUP(E102,Parameter!$D$2:$E$4,2,FALSE),""))</f>
        <v/>
      </c>
      <c r="K102" s="10">
        <f>IF(OR(A102="",G102="Fertig"),"",IFERROR(MIN(100,IF(F102="",0,F102)*100/Parameter!$B$7),""))</f>
        <v/>
      </c>
      <c r="L102" s="10">
        <f>IF(OR(A102="",D102="",E102="",G102="Fertig"),"",IFERROR((I102*Parameter!$B$4+J102*Parameter!$B$5+K102*Parameter!$B$6)/SUM(Parameter!$B$4:$B$6),""))</f>
        <v/>
      </c>
      <c r="M102" s="7">
        <f>IF(L102="","",IFERROR(RANK(L102,$L$2:$L$151,0)+COUNTIF($L$2:L102,L102)-1,""))</f>
        <v/>
      </c>
      <c r="N102" s="3">
        <f>IF(A102="","",IF(G102="Fertig","Abgeschlossen",IF(OR(D102="",E102="",M102=""),"Angaben ergänzen",IF(M102&lt;=5,"Zuerst fertigen","Nach Rang einplanen"))))</f>
        <v/>
      </c>
    </row>
    <row r="103">
      <c r="A103" s="18" t="n"/>
      <c r="B103" s="18" t="n"/>
      <c r="C103" s="19" t="n"/>
      <c r="D103" s="20" t="n"/>
      <c r="E103" s="21" t="n"/>
      <c r="F103" s="33" t="n"/>
      <c r="G103" s="21" t="n"/>
      <c r="H103" s="6">
        <f>IF(OR(A103="",D103="",G103="Fertig"),"",MAX(0,Parameter!$B$2-D103))</f>
        <v/>
      </c>
      <c r="I103" s="13">
        <f>IF(OR(A103="",D103="",G103="Fertig"),"",IFERROR(IF(D103&lt;=Parameter!$B$2,100,MAX(0,100-(D103-Parameter!$B$2)*100/Parameter!$B$3)),""))</f>
        <v/>
      </c>
      <c r="J103" s="13">
        <f>IF(OR(A103="",E103="",G103="Fertig"),"",IFERROR(VLOOKUP(E103,Parameter!$D$2:$E$4,2,FALSE),""))</f>
        <v/>
      </c>
      <c r="K103" s="13">
        <f>IF(OR(A103="",G103="Fertig"),"",IFERROR(MIN(100,IF(F103="",0,F103)*100/Parameter!$B$7),""))</f>
        <v/>
      </c>
      <c r="L103" s="13">
        <f>IF(OR(A103="",D103="",E103="",G103="Fertig"),"",IFERROR((I103*Parameter!$B$4+J103*Parameter!$B$5+K103*Parameter!$B$6)/SUM(Parameter!$B$4:$B$6),""))</f>
        <v/>
      </c>
      <c r="M103" s="6">
        <f>IF(L103="","",IFERROR(RANK(L103,$L$2:$L$151,0)+COUNTIF($L$2:L103,L103)-1,""))</f>
        <v/>
      </c>
      <c r="N103" s="5">
        <f>IF(A103="","",IF(G103="Fertig","Abgeschlossen",IF(OR(D103="",E103="",M103=""),"Angaben ergänzen",IF(M103&lt;=5,"Zuerst fertigen","Nach Rang einplanen"))))</f>
        <v/>
      </c>
    </row>
    <row r="104">
      <c r="A104" s="18" t="n"/>
      <c r="B104" s="18" t="n"/>
      <c r="C104" s="19" t="n"/>
      <c r="D104" s="20" t="n"/>
      <c r="E104" s="21" t="n"/>
      <c r="F104" s="33" t="n"/>
      <c r="G104" s="21" t="n"/>
      <c r="H104" s="7">
        <f>IF(OR(A104="",D104="",G104="Fertig"),"",MAX(0,Parameter!$B$2-D104))</f>
        <v/>
      </c>
      <c r="I104" s="10">
        <f>IF(OR(A104="",D104="",G104="Fertig"),"",IFERROR(IF(D104&lt;=Parameter!$B$2,100,MAX(0,100-(D104-Parameter!$B$2)*100/Parameter!$B$3)),""))</f>
        <v/>
      </c>
      <c r="J104" s="10">
        <f>IF(OR(A104="",E104="",G104="Fertig"),"",IFERROR(VLOOKUP(E104,Parameter!$D$2:$E$4,2,FALSE),""))</f>
        <v/>
      </c>
      <c r="K104" s="10">
        <f>IF(OR(A104="",G104="Fertig"),"",IFERROR(MIN(100,IF(F104="",0,F104)*100/Parameter!$B$7),""))</f>
        <v/>
      </c>
      <c r="L104" s="10">
        <f>IF(OR(A104="",D104="",E104="",G104="Fertig"),"",IFERROR((I104*Parameter!$B$4+J104*Parameter!$B$5+K104*Parameter!$B$6)/SUM(Parameter!$B$4:$B$6),""))</f>
        <v/>
      </c>
      <c r="M104" s="7">
        <f>IF(L104="","",IFERROR(RANK(L104,$L$2:$L$151,0)+COUNTIF($L$2:L104,L104)-1,""))</f>
        <v/>
      </c>
      <c r="N104" s="3">
        <f>IF(A104="","",IF(G104="Fertig","Abgeschlossen",IF(OR(D104="",E104="",M104=""),"Angaben ergänzen",IF(M104&lt;=5,"Zuerst fertigen","Nach Rang einplanen"))))</f>
        <v/>
      </c>
    </row>
    <row r="105">
      <c r="A105" s="18" t="n"/>
      <c r="B105" s="18" t="n"/>
      <c r="C105" s="19" t="n"/>
      <c r="D105" s="20" t="n"/>
      <c r="E105" s="21" t="n"/>
      <c r="F105" s="33" t="n"/>
      <c r="G105" s="21" t="n"/>
      <c r="H105" s="6">
        <f>IF(OR(A105="",D105="",G105="Fertig"),"",MAX(0,Parameter!$B$2-D105))</f>
        <v/>
      </c>
      <c r="I105" s="13">
        <f>IF(OR(A105="",D105="",G105="Fertig"),"",IFERROR(IF(D105&lt;=Parameter!$B$2,100,MAX(0,100-(D105-Parameter!$B$2)*100/Parameter!$B$3)),""))</f>
        <v/>
      </c>
      <c r="J105" s="13">
        <f>IF(OR(A105="",E105="",G105="Fertig"),"",IFERROR(VLOOKUP(E105,Parameter!$D$2:$E$4,2,FALSE),""))</f>
        <v/>
      </c>
      <c r="K105" s="13">
        <f>IF(OR(A105="",G105="Fertig"),"",IFERROR(MIN(100,IF(F105="",0,F105)*100/Parameter!$B$7),""))</f>
        <v/>
      </c>
      <c r="L105" s="13">
        <f>IF(OR(A105="",D105="",E105="",G105="Fertig"),"",IFERROR((I105*Parameter!$B$4+J105*Parameter!$B$5+K105*Parameter!$B$6)/SUM(Parameter!$B$4:$B$6),""))</f>
        <v/>
      </c>
      <c r="M105" s="6">
        <f>IF(L105="","",IFERROR(RANK(L105,$L$2:$L$151,0)+COUNTIF($L$2:L105,L105)-1,""))</f>
        <v/>
      </c>
      <c r="N105" s="5">
        <f>IF(A105="","",IF(G105="Fertig","Abgeschlossen",IF(OR(D105="",E105="",M105=""),"Angaben ergänzen",IF(M105&lt;=5,"Zuerst fertigen","Nach Rang einplanen"))))</f>
        <v/>
      </c>
    </row>
    <row r="106">
      <c r="A106" s="18" t="n"/>
      <c r="B106" s="18" t="n"/>
      <c r="C106" s="19" t="n"/>
      <c r="D106" s="20" t="n"/>
      <c r="E106" s="21" t="n"/>
      <c r="F106" s="33" t="n"/>
      <c r="G106" s="21" t="n"/>
      <c r="H106" s="7">
        <f>IF(OR(A106="",D106="",G106="Fertig"),"",MAX(0,Parameter!$B$2-D106))</f>
        <v/>
      </c>
      <c r="I106" s="10">
        <f>IF(OR(A106="",D106="",G106="Fertig"),"",IFERROR(IF(D106&lt;=Parameter!$B$2,100,MAX(0,100-(D106-Parameter!$B$2)*100/Parameter!$B$3)),""))</f>
        <v/>
      </c>
      <c r="J106" s="10">
        <f>IF(OR(A106="",E106="",G106="Fertig"),"",IFERROR(VLOOKUP(E106,Parameter!$D$2:$E$4,2,FALSE),""))</f>
        <v/>
      </c>
      <c r="K106" s="10">
        <f>IF(OR(A106="",G106="Fertig"),"",IFERROR(MIN(100,IF(F106="",0,F106)*100/Parameter!$B$7),""))</f>
        <v/>
      </c>
      <c r="L106" s="10">
        <f>IF(OR(A106="",D106="",E106="",G106="Fertig"),"",IFERROR((I106*Parameter!$B$4+J106*Parameter!$B$5+K106*Parameter!$B$6)/SUM(Parameter!$B$4:$B$6),""))</f>
        <v/>
      </c>
      <c r="M106" s="7">
        <f>IF(L106="","",IFERROR(RANK(L106,$L$2:$L$151,0)+COUNTIF($L$2:L106,L106)-1,""))</f>
        <v/>
      </c>
      <c r="N106" s="3">
        <f>IF(A106="","",IF(G106="Fertig","Abgeschlossen",IF(OR(D106="",E106="",M106=""),"Angaben ergänzen",IF(M106&lt;=5,"Zuerst fertigen","Nach Rang einplanen"))))</f>
        <v/>
      </c>
    </row>
    <row r="107">
      <c r="A107" s="18" t="n"/>
      <c r="B107" s="18" t="n"/>
      <c r="C107" s="19" t="n"/>
      <c r="D107" s="20" t="n"/>
      <c r="E107" s="21" t="n"/>
      <c r="F107" s="33" t="n"/>
      <c r="G107" s="21" t="n"/>
      <c r="H107" s="6">
        <f>IF(OR(A107="",D107="",G107="Fertig"),"",MAX(0,Parameter!$B$2-D107))</f>
        <v/>
      </c>
      <c r="I107" s="13">
        <f>IF(OR(A107="",D107="",G107="Fertig"),"",IFERROR(IF(D107&lt;=Parameter!$B$2,100,MAX(0,100-(D107-Parameter!$B$2)*100/Parameter!$B$3)),""))</f>
        <v/>
      </c>
      <c r="J107" s="13">
        <f>IF(OR(A107="",E107="",G107="Fertig"),"",IFERROR(VLOOKUP(E107,Parameter!$D$2:$E$4,2,FALSE),""))</f>
        <v/>
      </c>
      <c r="K107" s="13">
        <f>IF(OR(A107="",G107="Fertig"),"",IFERROR(MIN(100,IF(F107="",0,F107)*100/Parameter!$B$7),""))</f>
        <v/>
      </c>
      <c r="L107" s="13">
        <f>IF(OR(A107="",D107="",E107="",G107="Fertig"),"",IFERROR((I107*Parameter!$B$4+J107*Parameter!$B$5+K107*Parameter!$B$6)/SUM(Parameter!$B$4:$B$6),""))</f>
        <v/>
      </c>
      <c r="M107" s="6">
        <f>IF(L107="","",IFERROR(RANK(L107,$L$2:$L$151,0)+COUNTIF($L$2:L107,L107)-1,""))</f>
        <v/>
      </c>
      <c r="N107" s="5">
        <f>IF(A107="","",IF(G107="Fertig","Abgeschlossen",IF(OR(D107="",E107="",M107=""),"Angaben ergänzen",IF(M107&lt;=5,"Zuerst fertigen","Nach Rang einplanen"))))</f>
        <v/>
      </c>
    </row>
    <row r="108">
      <c r="A108" s="18" t="n"/>
      <c r="B108" s="18" t="n"/>
      <c r="C108" s="19" t="n"/>
      <c r="D108" s="20" t="n"/>
      <c r="E108" s="21" t="n"/>
      <c r="F108" s="33" t="n"/>
      <c r="G108" s="21" t="n"/>
      <c r="H108" s="7">
        <f>IF(OR(A108="",D108="",G108="Fertig"),"",MAX(0,Parameter!$B$2-D108))</f>
        <v/>
      </c>
      <c r="I108" s="10">
        <f>IF(OR(A108="",D108="",G108="Fertig"),"",IFERROR(IF(D108&lt;=Parameter!$B$2,100,MAX(0,100-(D108-Parameter!$B$2)*100/Parameter!$B$3)),""))</f>
        <v/>
      </c>
      <c r="J108" s="10">
        <f>IF(OR(A108="",E108="",G108="Fertig"),"",IFERROR(VLOOKUP(E108,Parameter!$D$2:$E$4,2,FALSE),""))</f>
        <v/>
      </c>
      <c r="K108" s="10">
        <f>IF(OR(A108="",G108="Fertig"),"",IFERROR(MIN(100,IF(F108="",0,F108)*100/Parameter!$B$7),""))</f>
        <v/>
      </c>
      <c r="L108" s="10">
        <f>IF(OR(A108="",D108="",E108="",G108="Fertig"),"",IFERROR((I108*Parameter!$B$4+J108*Parameter!$B$5+K108*Parameter!$B$6)/SUM(Parameter!$B$4:$B$6),""))</f>
        <v/>
      </c>
      <c r="M108" s="7">
        <f>IF(L108="","",IFERROR(RANK(L108,$L$2:$L$151,0)+COUNTIF($L$2:L108,L108)-1,""))</f>
        <v/>
      </c>
      <c r="N108" s="3">
        <f>IF(A108="","",IF(G108="Fertig","Abgeschlossen",IF(OR(D108="",E108="",M108=""),"Angaben ergänzen",IF(M108&lt;=5,"Zuerst fertigen","Nach Rang einplanen"))))</f>
        <v/>
      </c>
    </row>
    <row r="109">
      <c r="A109" s="18" t="n"/>
      <c r="B109" s="18" t="n"/>
      <c r="C109" s="19" t="n"/>
      <c r="D109" s="20" t="n"/>
      <c r="E109" s="21" t="n"/>
      <c r="F109" s="33" t="n"/>
      <c r="G109" s="21" t="n"/>
      <c r="H109" s="6">
        <f>IF(OR(A109="",D109="",G109="Fertig"),"",MAX(0,Parameter!$B$2-D109))</f>
        <v/>
      </c>
      <c r="I109" s="13">
        <f>IF(OR(A109="",D109="",G109="Fertig"),"",IFERROR(IF(D109&lt;=Parameter!$B$2,100,MAX(0,100-(D109-Parameter!$B$2)*100/Parameter!$B$3)),""))</f>
        <v/>
      </c>
      <c r="J109" s="13">
        <f>IF(OR(A109="",E109="",G109="Fertig"),"",IFERROR(VLOOKUP(E109,Parameter!$D$2:$E$4,2,FALSE),""))</f>
        <v/>
      </c>
      <c r="K109" s="13">
        <f>IF(OR(A109="",G109="Fertig"),"",IFERROR(MIN(100,IF(F109="",0,F109)*100/Parameter!$B$7),""))</f>
        <v/>
      </c>
      <c r="L109" s="13">
        <f>IF(OR(A109="",D109="",E109="",G109="Fertig"),"",IFERROR((I109*Parameter!$B$4+J109*Parameter!$B$5+K109*Parameter!$B$6)/SUM(Parameter!$B$4:$B$6),""))</f>
        <v/>
      </c>
      <c r="M109" s="6">
        <f>IF(L109="","",IFERROR(RANK(L109,$L$2:$L$151,0)+COUNTIF($L$2:L109,L109)-1,""))</f>
        <v/>
      </c>
      <c r="N109" s="5">
        <f>IF(A109="","",IF(G109="Fertig","Abgeschlossen",IF(OR(D109="",E109="",M109=""),"Angaben ergänzen",IF(M109&lt;=5,"Zuerst fertigen","Nach Rang einplanen"))))</f>
        <v/>
      </c>
    </row>
    <row r="110">
      <c r="A110" s="18" t="n"/>
      <c r="B110" s="18" t="n"/>
      <c r="C110" s="19" t="n"/>
      <c r="D110" s="20" t="n"/>
      <c r="E110" s="21" t="n"/>
      <c r="F110" s="33" t="n"/>
      <c r="G110" s="21" t="n"/>
      <c r="H110" s="7">
        <f>IF(OR(A110="",D110="",G110="Fertig"),"",MAX(0,Parameter!$B$2-D110))</f>
        <v/>
      </c>
      <c r="I110" s="10">
        <f>IF(OR(A110="",D110="",G110="Fertig"),"",IFERROR(IF(D110&lt;=Parameter!$B$2,100,MAX(0,100-(D110-Parameter!$B$2)*100/Parameter!$B$3)),""))</f>
        <v/>
      </c>
      <c r="J110" s="10">
        <f>IF(OR(A110="",E110="",G110="Fertig"),"",IFERROR(VLOOKUP(E110,Parameter!$D$2:$E$4,2,FALSE),""))</f>
        <v/>
      </c>
      <c r="K110" s="10">
        <f>IF(OR(A110="",G110="Fertig"),"",IFERROR(MIN(100,IF(F110="",0,F110)*100/Parameter!$B$7),""))</f>
        <v/>
      </c>
      <c r="L110" s="10">
        <f>IF(OR(A110="",D110="",E110="",G110="Fertig"),"",IFERROR((I110*Parameter!$B$4+J110*Parameter!$B$5+K110*Parameter!$B$6)/SUM(Parameter!$B$4:$B$6),""))</f>
        <v/>
      </c>
      <c r="M110" s="7">
        <f>IF(L110="","",IFERROR(RANK(L110,$L$2:$L$151,0)+COUNTIF($L$2:L110,L110)-1,""))</f>
        <v/>
      </c>
      <c r="N110" s="3">
        <f>IF(A110="","",IF(G110="Fertig","Abgeschlossen",IF(OR(D110="",E110="",M110=""),"Angaben ergänzen",IF(M110&lt;=5,"Zuerst fertigen","Nach Rang einplanen"))))</f>
        <v/>
      </c>
    </row>
    <row r="111">
      <c r="A111" s="18" t="n"/>
      <c r="B111" s="18" t="n"/>
      <c r="C111" s="19" t="n"/>
      <c r="D111" s="20" t="n"/>
      <c r="E111" s="21" t="n"/>
      <c r="F111" s="33" t="n"/>
      <c r="G111" s="21" t="n"/>
      <c r="H111" s="6">
        <f>IF(OR(A111="",D111="",G111="Fertig"),"",MAX(0,Parameter!$B$2-D111))</f>
        <v/>
      </c>
      <c r="I111" s="13">
        <f>IF(OR(A111="",D111="",G111="Fertig"),"",IFERROR(IF(D111&lt;=Parameter!$B$2,100,MAX(0,100-(D111-Parameter!$B$2)*100/Parameter!$B$3)),""))</f>
        <v/>
      </c>
      <c r="J111" s="13">
        <f>IF(OR(A111="",E111="",G111="Fertig"),"",IFERROR(VLOOKUP(E111,Parameter!$D$2:$E$4,2,FALSE),""))</f>
        <v/>
      </c>
      <c r="K111" s="13">
        <f>IF(OR(A111="",G111="Fertig"),"",IFERROR(MIN(100,IF(F111="",0,F111)*100/Parameter!$B$7),""))</f>
        <v/>
      </c>
      <c r="L111" s="13">
        <f>IF(OR(A111="",D111="",E111="",G111="Fertig"),"",IFERROR((I111*Parameter!$B$4+J111*Parameter!$B$5+K111*Parameter!$B$6)/SUM(Parameter!$B$4:$B$6),""))</f>
        <v/>
      </c>
      <c r="M111" s="6">
        <f>IF(L111="","",IFERROR(RANK(L111,$L$2:$L$151,0)+COUNTIF($L$2:L111,L111)-1,""))</f>
        <v/>
      </c>
      <c r="N111" s="5">
        <f>IF(A111="","",IF(G111="Fertig","Abgeschlossen",IF(OR(D111="",E111="",M111=""),"Angaben ergänzen",IF(M111&lt;=5,"Zuerst fertigen","Nach Rang einplanen"))))</f>
        <v/>
      </c>
    </row>
    <row r="112">
      <c r="A112" s="18" t="n"/>
      <c r="B112" s="18" t="n"/>
      <c r="C112" s="19" t="n"/>
      <c r="D112" s="20" t="n"/>
      <c r="E112" s="21" t="n"/>
      <c r="F112" s="33" t="n"/>
      <c r="G112" s="21" t="n"/>
      <c r="H112" s="7">
        <f>IF(OR(A112="",D112="",G112="Fertig"),"",MAX(0,Parameter!$B$2-D112))</f>
        <v/>
      </c>
      <c r="I112" s="10">
        <f>IF(OR(A112="",D112="",G112="Fertig"),"",IFERROR(IF(D112&lt;=Parameter!$B$2,100,MAX(0,100-(D112-Parameter!$B$2)*100/Parameter!$B$3)),""))</f>
        <v/>
      </c>
      <c r="J112" s="10">
        <f>IF(OR(A112="",E112="",G112="Fertig"),"",IFERROR(VLOOKUP(E112,Parameter!$D$2:$E$4,2,FALSE),""))</f>
        <v/>
      </c>
      <c r="K112" s="10">
        <f>IF(OR(A112="",G112="Fertig"),"",IFERROR(MIN(100,IF(F112="",0,F112)*100/Parameter!$B$7),""))</f>
        <v/>
      </c>
      <c r="L112" s="10">
        <f>IF(OR(A112="",D112="",E112="",G112="Fertig"),"",IFERROR((I112*Parameter!$B$4+J112*Parameter!$B$5+K112*Parameter!$B$6)/SUM(Parameter!$B$4:$B$6),""))</f>
        <v/>
      </c>
      <c r="M112" s="7">
        <f>IF(L112="","",IFERROR(RANK(L112,$L$2:$L$151,0)+COUNTIF($L$2:L112,L112)-1,""))</f>
        <v/>
      </c>
      <c r="N112" s="3">
        <f>IF(A112="","",IF(G112="Fertig","Abgeschlossen",IF(OR(D112="",E112="",M112=""),"Angaben ergänzen",IF(M112&lt;=5,"Zuerst fertigen","Nach Rang einplanen"))))</f>
        <v/>
      </c>
    </row>
    <row r="113">
      <c r="A113" s="18" t="n"/>
      <c r="B113" s="18" t="n"/>
      <c r="C113" s="19" t="n"/>
      <c r="D113" s="20" t="n"/>
      <c r="E113" s="21" t="n"/>
      <c r="F113" s="33" t="n"/>
      <c r="G113" s="21" t="n"/>
      <c r="H113" s="6">
        <f>IF(OR(A113="",D113="",G113="Fertig"),"",MAX(0,Parameter!$B$2-D113))</f>
        <v/>
      </c>
      <c r="I113" s="13">
        <f>IF(OR(A113="",D113="",G113="Fertig"),"",IFERROR(IF(D113&lt;=Parameter!$B$2,100,MAX(0,100-(D113-Parameter!$B$2)*100/Parameter!$B$3)),""))</f>
        <v/>
      </c>
      <c r="J113" s="13">
        <f>IF(OR(A113="",E113="",G113="Fertig"),"",IFERROR(VLOOKUP(E113,Parameter!$D$2:$E$4,2,FALSE),""))</f>
        <v/>
      </c>
      <c r="K113" s="13">
        <f>IF(OR(A113="",G113="Fertig"),"",IFERROR(MIN(100,IF(F113="",0,F113)*100/Parameter!$B$7),""))</f>
        <v/>
      </c>
      <c r="L113" s="13">
        <f>IF(OR(A113="",D113="",E113="",G113="Fertig"),"",IFERROR((I113*Parameter!$B$4+J113*Parameter!$B$5+K113*Parameter!$B$6)/SUM(Parameter!$B$4:$B$6),""))</f>
        <v/>
      </c>
      <c r="M113" s="6">
        <f>IF(L113="","",IFERROR(RANK(L113,$L$2:$L$151,0)+COUNTIF($L$2:L113,L113)-1,""))</f>
        <v/>
      </c>
      <c r="N113" s="5">
        <f>IF(A113="","",IF(G113="Fertig","Abgeschlossen",IF(OR(D113="",E113="",M113=""),"Angaben ergänzen",IF(M113&lt;=5,"Zuerst fertigen","Nach Rang einplanen"))))</f>
        <v/>
      </c>
    </row>
    <row r="114">
      <c r="A114" s="18" t="n"/>
      <c r="B114" s="18" t="n"/>
      <c r="C114" s="19" t="n"/>
      <c r="D114" s="20" t="n"/>
      <c r="E114" s="21" t="n"/>
      <c r="F114" s="33" t="n"/>
      <c r="G114" s="21" t="n"/>
      <c r="H114" s="7">
        <f>IF(OR(A114="",D114="",G114="Fertig"),"",MAX(0,Parameter!$B$2-D114))</f>
        <v/>
      </c>
      <c r="I114" s="10">
        <f>IF(OR(A114="",D114="",G114="Fertig"),"",IFERROR(IF(D114&lt;=Parameter!$B$2,100,MAX(0,100-(D114-Parameter!$B$2)*100/Parameter!$B$3)),""))</f>
        <v/>
      </c>
      <c r="J114" s="10">
        <f>IF(OR(A114="",E114="",G114="Fertig"),"",IFERROR(VLOOKUP(E114,Parameter!$D$2:$E$4,2,FALSE),""))</f>
        <v/>
      </c>
      <c r="K114" s="10">
        <f>IF(OR(A114="",G114="Fertig"),"",IFERROR(MIN(100,IF(F114="",0,F114)*100/Parameter!$B$7),""))</f>
        <v/>
      </c>
      <c r="L114" s="10">
        <f>IF(OR(A114="",D114="",E114="",G114="Fertig"),"",IFERROR((I114*Parameter!$B$4+J114*Parameter!$B$5+K114*Parameter!$B$6)/SUM(Parameter!$B$4:$B$6),""))</f>
        <v/>
      </c>
      <c r="M114" s="7">
        <f>IF(L114="","",IFERROR(RANK(L114,$L$2:$L$151,0)+COUNTIF($L$2:L114,L114)-1,""))</f>
        <v/>
      </c>
      <c r="N114" s="3">
        <f>IF(A114="","",IF(G114="Fertig","Abgeschlossen",IF(OR(D114="",E114="",M114=""),"Angaben ergänzen",IF(M114&lt;=5,"Zuerst fertigen","Nach Rang einplanen"))))</f>
        <v/>
      </c>
    </row>
    <row r="115">
      <c r="A115" s="18" t="n"/>
      <c r="B115" s="18" t="n"/>
      <c r="C115" s="19" t="n"/>
      <c r="D115" s="20" t="n"/>
      <c r="E115" s="21" t="n"/>
      <c r="F115" s="33" t="n"/>
      <c r="G115" s="21" t="n"/>
      <c r="H115" s="6">
        <f>IF(OR(A115="",D115="",G115="Fertig"),"",MAX(0,Parameter!$B$2-D115))</f>
        <v/>
      </c>
      <c r="I115" s="13">
        <f>IF(OR(A115="",D115="",G115="Fertig"),"",IFERROR(IF(D115&lt;=Parameter!$B$2,100,MAX(0,100-(D115-Parameter!$B$2)*100/Parameter!$B$3)),""))</f>
        <v/>
      </c>
      <c r="J115" s="13">
        <f>IF(OR(A115="",E115="",G115="Fertig"),"",IFERROR(VLOOKUP(E115,Parameter!$D$2:$E$4,2,FALSE),""))</f>
        <v/>
      </c>
      <c r="K115" s="13">
        <f>IF(OR(A115="",G115="Fertig"),"",IFERROR(MIN(100,IF(F115="",0,F115)*100/Parameter!$B$7),""))</f>
        <v/>
      </c>
      <c r="L115" s="13">
        <f>IF(OR(A115="",D115="",E115="",G115="Fertig"),"",IFERROR((I115*Parameter!$B$4+J115*Parameter!$B$5+K115*Parameter!$B$6)/SUM(Parameter!$B$4:$B$6),""))</f>
        <v/>
      </c>
      <c r="M115" s="6">
        <f>IF(L115="","",IFERROR(RANK(L115,$L$2:$L$151,0)+COUNTIF($L$2:L115,L115)-1,""))</f>
        <v/>
      </c>
      <c r="N115" s="5">
        <f>IF(A115="","",IF(G115="Fertig","Abgeschlossen",IF(OR(D115="",E115="",M115=""),"Angaben ergänzen",IF(M115&lt;=5,"Zuerst fertigen","Nach Rang einplanen"))))</f>
        <v/>
      </c>
    </row>
    <row r="116">
      <c r="A116" s="18" t="n"/>
      <c r="B116" s="18" t="n"/>
      <c r="C116" s="19" t="n"/>
      <c r="D116" s="20" t="n"/>
      <c r="E116" s="21" t="n"/>
      <c r="F116" s="33" t="n"/>
      <c r="G116" s="21" t="n"/>
      <c r="H116" s="7">
        <f>IF(OR(A116="",D116="",G116="Fertig"),"",MAX(0,Parameter!$B$2-D116))</f>
        <v/>
      </c>
      <c r="I116" s="10">
        <f>IF(OR(A116="",D116="",G116="Fertig"),"",IFERROR(IF(D116&lt;=Parameter!$B$2,100,MAX(0,100-(D116-Parameter!$B$2)*100/Parameter!$B$3)),""))</f>
        <v/>
      </c>
      <c r="J116" s="10">
        <f>IF(OR(A116="",E116="",G116="Fertig"),"",IFERROR(VLOOKUP(E116,Parameter!$D$2:$E$4,2,FALSE),""))</f>
        <v/>
      </c>
      <c r="K116" s="10">
        <f>IF(OR(A116="",G116="Fertig"),"",IFERROR(MIN(100,IF(F116="",0,F116)*100/Parameter!$B$7),""))</f>
        <v/>
      </c>
      <c r="L116" s="10">
        <f>IF(OR(A116="",D116="",E116="",G116="Fertig"),"",IFERROR((I116*Parameter!$B$4+J116*Parameter!$B$5+K116*Parameter!$B$6)/SUM(Parameter!$B$4:$B$6),""))</f>
        <v/>
      </c>
      <c r="M116" s="7">
        <f>IF(L116="","",IFERROR(RANK(L116,$L$2:$L$151,0)+COUNTIF($L$2:L116,L116)-1,""))</f>
        <v/>
      </c>
      <c r="N116" s="3">
        <f>IF(A116="","",IF(G116="Fertig","Abgeschlossen",IF(OR(D116="",E116="",M116=""),"Angaben ergänzen",IF(M116&lt;=5,"Zuerst fertigen","Nach Rang einplanen"))))</f>
        <v/>
      </c>
    </row>
    <row r="117">
      <c r="A117" s="18" t="n"/>
      <c r="B117" s="18" t="n"/>
      <c r="C117" s="19" t="n"/>
      <c r="D117" s="20" t="n"/>
      <c r="E117" s="21" t="n"/>
      <c r="F117" s="33" t="n"/>
      <c r="G117" s="21" t="n"/>
      <c r="H117" s="6">
        <f>IF(OR(A117="",D117="",G117="Fertig"),"",MAX(0,Parameter!$B$2-D117))</f>
        <v/>
      </c>
      <c r="I117" s="13">
        <f>IF(OR(A117="",D117="",G117="Fertig"),"",IFERROR(IF(D117&lt;=Parameter!$B$2,100,MAX(0,100-(D117-Parameter!$B$2)*100/Parameter!$B$3)),""))</f>
        <v/>
      </c>
      <c r="J117" s="13">
        <f>IF(OR(A117="",E117="",G117="Fertig"),"",IFERROR(VLOOKUP(E117,Parameter!$D$2:$E$4,2,FALSE),""))</f>
        <v/>
      </c>
      <c r="K117" s="13">
        <f>IF(OR(A117="",G117="Fertig"),"",IFERROR(MIN(100,IF(F117="",0,F117)*100/Parameter!$B$7),""))</f>
        <v/>
      </c>
      <c r="L117" s="13">
        <f>IF(OR(A117="",D117="",E117="",G117="Fertig"),"",IFERROR((I117*Parameter!$B$4+J117*Parameter!$B$5+K117*Parameter!$B$6)/SUM(Parameter!$B$4:$B$6),""))</f>
        <v/>
      </c>
      <c r="M117" s="6">
        <f>IF(L117="","",IFERROR(RANK(L117,$L$2:$L$151,0)+COUNTIF($L$2:L117,L117)-1,""))</f>
        <v/>
      </c>
      <c r="N117" s="5">
        <f>IF(A117="","",IF(G117="Fertig","Abgeschlossen",IF(OR(D117="",E117="",M117=""),"Angaben ergänzen",IF(M117&lt;=5,"Zuerst fertigen","Nach Rang einplanen"))))</f>
        <v/>
      </c>
    </row>
    <row r="118">
      <c r="A118" s="18" t="n"/>
      <c r="B118" s="18" t="n"/>
      <c r="C118" s="19" t="n"/>
      <c r="D118" s="20" t="n"/>
      <c r="E118" s="21" t="n"/>
      <c r="F118" s="33" t="n"/>
      <c r="G118" s="21" t="n"/>
      <c r="H118" s="7">
        <f>IF(OR(A118="",D118="",G118="Fertig"),"",MAX(0,Parameter!$B$2-D118))</f>
        <v/>
      </c>
      <c r="I118" s="10">
        <f>IF(OR(A118="",D118="",G118="Fertig"),"",IFERROR(IF(D118&lt;=Parameter!$B$2,100,MAX(0,100-(D118-Parameter!$B$2)*100/Parameter!$B$3)),""))</f>
        <v/>
      </c>
      <c r="J118" s="10">
        <f>IF(OR(A118="",E118="",G118="Fertig"),"",IFERROR(VLOOKUP(E118,Parameter!$D$2:$E$4,2,FALSE),""))</f>
        <v/>
      </c>
      <c r="K118" s="10">
        <f>IF(OR(A118="",G118="Fertig"),"",IFERROR(MIN(100,IF(F118="",0,F118)*100/Parameter!$B$7),""))</f>
        <v/>
      </c>
      <c r="L118" s="10">
        <f>IF(OR(A118="",D118="",E118="",G118="Fertig"),"",IFERROR((I118*Parameter!$B$4+J118*Parameter!$B$5+K118*Parameter!$B$6)/SUM(Parameter!$B$4:$B$6),""))</f>
        <v/>
      </c>
      <c r="M118" s="7">
        <f>IF(L118="","",IFERROR(RANK(L118,$L$2:$L$151,0)+COUNTIF($L$2:L118,L118)-1,""))</f>
        <v/>
      </c>
      <c r="N118" s="3">
        <f>IF(A118="","",IF(G118="Fertig","Abgeschlossen",IF(OR(D118="",E118="",M118=""),"Angaben ergänzen",IF(M118&lt;=5,"Zuerst fertigen","Nach Rang einplanen"))))</f>
        <v/>
      </c>
    </row>
    <row r="119">
      <c r="A119" s="18" t="n"/>
      <c r="B119" s="18" t="n"/>
      <c r="C119" s="19" t="n"/>
      <c r="D119" s="20" t="n"/>
      <c r="E119" s="21" t="n"/>
      <c r="F119" s="33" t="n"/>
      <c r="G119" s="21" t="n"/>
      <c r="H119" s="6">
        <f>IF(OR(A119="",D119="",G119="Fertig"),"",MAX(0,Parameter!$B$2-D119))</f>
        <v/>
      </c>
      <c r="I119" s="13">
        <f>IF(OR(A119="",D119="",G119="Fertig"),"",IFERROR(IF(D119&lt;=Parameter!$B$2,100,MAX(0,100-(D119-Parameter!$B$2)*100/Parameter!$B$3)),""))</f>
        <v/>
      </c>
      <c r="J119" s="13">
        <f>IF(OR(A119="",E119="",G119="Fertig"),"",IFERROR(VLOOKUP(E119,Parameter!$D$2:$E$4,2,FALSE),""))</f>
        <v/>
      </c>
      <c r="K119" s="13">
        <f>IF(OR(A119="",G119="Fertig"),"",IFERROR(MIN(100,IF(F119="",0,F119)*100/Parameter!$B$7),""))</f>
        <v/>
      </c>
      <c r="L119" s="13">
        <f>IF(OR(A119="",D119="",E119="",G119="Fertig"),"",IFERROR((I119*Parameter!$B$4+J119*Parameter!$B$5+K119*Parameter!$B$6)/SUM(Parameter!$B$4:$B$6),""))</f>
        <v/>
      </c>
      <c r="M119" s="6">
        <f>IF(L119="","",IFERROR(RANK(L119,$L$2:$L$151,0)+COUNTIF($L$2:L119,L119)-1,""))</f>
        <v/>
      </c>
      <c r="N119" s="5">
        <f>IF(A119="","",IF(G119="Fertig","Abgeschlossen",IF(OR(D119="",E119="",M119=""),"Angaben ergänzen",IF(M119&lt;=5,"Zuerst fertigen","Nach Rang einplanen"))))</f>
        <v/>
      </c>
    </row>
    <row r="120">
      <c r="A120" s="18" t="n"/>
      <c r="B120" s="18" t="n"/>
      <c r="C120" s="19" t="n"/>
      <c r="D120" s="20" t="n"/>
      <c r="E120" s="21" t="n"/>
      <c r="F120" s="33" t="n"/>
      <c r="G120" s="21" t="n"/>
      <c r="H120" s="7">
        <f>IF(OR(A120="",D120="",G120="Fertig"),"",MAX(0,Parameter!$B$2-D120))</f>
        <v/>
      </c>
      <c r="I120" s="10">
        <f>IF(OR(A120="",D120="",G120="Fertig"),"",IFERROR(IF(D120&lt;=Parameter!$B$2,100,MAX(0,100-(D120-Parameter!$B$2)*100/Parameter!$B$3)),""))</f>
        <v/>
      </c>
      <c r="J120" s="10">
        <f>IF(OR(A120="",E120="",G120="Fertig"),"",IFERROR(VLOOKUP(E120,Parameter!$D$2:$E$4,2,FALSE),""))</f>
        <v/>
      </c>
      <c r="K120" s="10">
        <f>IF(OR(A120="",G120="Fertig"),"",IFERROR(MIN(100,IF(F120="",0,F120)*100/Parameter!$B$7),""))</f>
        <v/>
      </c>
      <c r="L120" s="10">
        <f>IF(OR(A120="",D120="",E120="",G120="Fertig"),"",IFERROR((I120*Parameter!$B$4+J120*Parameter!$B$5+K120*Parameter!$B$6)/SUM(Parameter!$B$4:$B$6),""))</f>
        <v/>
      </c>
      <c r="M120" s="7">
        <f>IF(L120="","",IFERROR(RANK(L120,$L$2:$L$151,0)+COUNTIF($L$2:L120,L120)-1,""))</f>
        <v/>
      </c>
      <c r="N120" s="3">
        <f>IF(A120="","",IF(G120="Fertig","Abgeschlossen",IF(OR(D120="",E120="",M120=""),"Angaben ergänzen",IF(M120&lt;=5,"Zuerst fertigen","Nach Rang einplanen"))))</f>
        <v/>
      </c>
    </row>
    <row r="121">
      <c r="A121" s="18" t="n"/>
      <c r="B121" s="18" t="n"/>
      <c r="C121" s="19" t="n"/>
      <c r="D121" s="20" t="n"/>
      <c r="E121" s="21" t="n"/>
      <c r="F121" s="33" t="n"/>
      <c r="G121" s="21" t="n"/>
      <c r="H121" s="6">
        <f>IF(OR(A121="",D121="",G121="Fertig"),"",MAX(0,Parameter!$B$2-D121))</f>
        <v/>
      </c>
      <c r="I121" s="13">
        <f>IF(OR(A121="",D121="",G121="Fertig"),"",IFERROR(IF(D121&lt;=Parameter!$B$2,100,MAX(0,100-(D121-Parameter!$B$2)*100/Parameter!$B$3)),""))</f>
        <v/>
      </c>
      <c r="J121" s="13">
        <f>IF(OR(A121="",E121="",G121="Fertig"),"",IFERROR(VLOOKUP(E121,Parameter!$D$2:$E$4,2,FALSE),""))</f>
        <v/>
      </c>
      <c r="K121" s="13">
        <f>IF(OR(A121="",G121="Fertig"),"",IFERROR(MIN(100,IF(F121="",0,F121)*100/Parameter!$B$7),""))</f>
        <v/>
      </c>
      <c r="L121" s="13">
        <f>IF(OR(A121="",D121="",E121="",G121="Fertig"),"",IFERROR((I121*Parameter!$B$4+J121*Parameter!$B$5+K121*Parameter!$B$6)/SUM(Parameter!$B$4:$B$6),""))</f>
        <v/>
      </c>
      <c r="M121" s="6">
        <f>IF(L121="","",IFERROR(RANK(L121,$L$2:$L$151,0)+COUNTIF($L$2:L121,L121)-1,""))</f>
        <v/>
      </c>
      <c r="N121" s="5">
        <f>IF(A121="","",IF(G121="Fertig","Abgeschlossen",IF(OR(D121="",E121="",M121=""),"Angaben ergänzen",IF(M121&lt;=5,"Zuerst fertigen","Nach Rang einplanen"))))</f>
        <v/>
      </c>
    </row>
    <row r="122">
      <c r="A122" s="18" t="n"/>
      <c r="B122" s="18" t="n"/>
      <c r="C122" s="19" t="n"/>
      <c r="D122" s="20" t="n"/>
      <c r="E122" s="21" t="n"/>
      <c r="F122" s="33" t="n"/>
      <c r="G122" s="21" t="n"/>
      <c r="H122" s="7">
        <f>IF(OR(A122="",D122="",G122="Fertig"),"",MAX(0,Parameter!$B$2-D122))</f>
        <v/>
      </c>
      <c r="I122" s="10">
        <f>IF(OR(A122="",D122="",G122="Fertig"),"",IFERROR(IF(D122&lt;=Parameter!$B$2,100,MAX(0,100-(D122-Parameter!$B$2)*100/Parameter!$B$3)),""))</f>
        <v/>
      </c>
      <c r="J122" s="10">
        <f>IF(OR(A122="",E122="",G122="Fertig"),"",IFERROR(VLOOKUP(E122,Parameter!$D$2:$E$4,2,FALSE),""))</f>
        <v/>
      </c>
      <c r="K122" s="10">
        <f>IF(OR(A122="",G122="Fertig"),"",IFERROR(MIN(100,IF(F122="",0,F122)*100/Parameter!$B$7),""))</f>
        <v/>
      </c>
      <c r="L122" s="10">
        <f>IF(OR(A122="",D122="",E122="",G122="Fertig"),"",IFERROR((I122*Parameter!$B$4+J122*Parameter!$B$5+K122*Parameter!$B$6)/SUM(Parameter!$B$4:$B$6),""))</f>
        <v/>
      </c>
      <c r="M122" s="7">
        <f>IF(L122="","",IFERROR(RANK(L122,$L$2:$L$151,0)+COUNTIF($L$2:L122,L122)-1,""))</f>
        <v/>
      </c>
      <c r="N122" s="3">
        <f>IF(A122="","",IF(G122="Fertig","Abgeschlossen",IF(OR(D122="",E122="",M122=""),"Angaben ergänzen",IF(M122&lt;=5,"Zuerst fertigen","Nach Rang einplanen"))))</f>
        <v/>
      </c>
    </row>
    <row r="123">
      <c r="A123" s="18" t="n"/>
      <c r="B123" s="18" t="n"/>
      <c r="C123" s="19" t="n"/>
      <c r="D123" s="20" t="n"/>
      <c r="E123" s="21" t="n"/>
      <c r="F123" s="33" t="n"/>
      <c r="G123" s="21" t="n"/>
      <c r="H123" s="6">
        <f>IF(OR(A123="",D123="",G123="Fertig"),"",MAX(0,Parameter!$B$2-D123))</f>
        <v/>
      </c>
      <c r="I123" s="13">
        <f>IF(OR(A123="",D123="",G123="Fertig"),"",IFERROR(IF(D123&lt;=Parameter!$B$2,100,MAX(0,100-(D123-Parameter!$B$2)*100/Parameter!$B$3)),""))</f>
        <v/>
      </c>
      <c r="J123" s="13">
        <f>IF(OR(A123="",E123="",G123="Fertig"),"",IFERROR(VLOOKUP(E123,Parameter!$D$2:$E$4,2,FALSE),""))</f>
        <v/>
      </c>
      <c r="K123" s="13">
        <f>IF(OR(A123="",G123="Fertig"),"",IFERROR(MIN(100,IF(F123="",0,F123)*100/Parameter!$B$7),""))</f>
        <v/>
      </c>
      <c r="L123" s="13">
        <f>IF(OR(A123="",D123="",E123="",G123="Fertig"),"",IFERROR((I123*Parameter!$B$4+J123*Parameter!$B$5+K123*Parameter!$B$6)/SUM(Parameter!$B$4:$B$6),""))</f>
        <v/>
      </c>
      <c r="M123" s="6">
        <f>IF(L123="","",IFERROR(RANK(L123,$L$2:$L$151,0)+COUNTIF($L$2:L123,L123)-1,""))</f>
        <v/>
      </c>
      <c r="N123" s="5">
        <f>IF(A123="","",IF(G123="Fertig","Abgeschlossen",IF(OR(D123="",E123="",M123=""),"Angaben ergänzen",IF(M123&lt;=5,"Zuerst fertigen","Nach Rang einplanen"))))</f>
        <v/>
      </c>
    </row>
    <row r="124">
      <c r="A124" s="18" t="n"/>
      <c r="B124" s="18" t="n"/>
      <c r="C124" s="19" t="n"/>
      <c r="D124" s="20" t="n"/>
      <c r="E124" s="21" t="n"/>
      <c r="F124" s="33" t="n"/>
      <c r="G124" s="21" t="n"/>
      <c r="H124" s="7">
        <f>IF(OR(A124="",D124="",G124="Fertig"),"",MAX(0,Parameter!$B$2-D124))</f>
        <v/>
      </c>
      <c r="I124" s="10">
        <f>IF(OR(A124="",D124="",G124="Fertig"),"",IFERROR(IF(D124&lt;=Parameter!$B$2,100,MAX(0,100-(D124-Parameter!$B$2)*100/Parameter!$B$3)),""))</f>
        <v/>
      </c>
      <c r="J124" s="10">
        <f>IF(OR(A124="",E124="",G124="Fertig"),"",IFERROR(VLOOKUP(E124,Parameter!$D$2:$E$4,2,FALSE),""))</f>
        <v/>
      </c>
      <c r="K124" s="10">
        <f>IF(OR(A124="",G124="Fertig"),"",IFERROR(MIN(100,IF(F124="",0,F124)*100/Parameter!$B$7),""))</f>
        <v/>
      </c>
      <c r="L124" s="10">
        <f>IF(OR(A124="",D124="",E124="",G124="Fertig"),"",IFERROR((I124*Parameter!$B$4+J124*Parameter!$B$5+K124*Parameter!$B$6)/SUM(Parameter!$B$4:$B$6),""))</f>
        <v/>
      </c>
      <c r="M124" s="7">
        <f>IF(L124="","",IFERROR(RANK(L124,$L$2:$L$151,0)+COUNTIF($L$2:L124,L124)-1,""))</f>
        <v/>
      </c>
      <c r="N124" s="3">
        <f>IF(A124="","",IF(G124="Fertig","Abgeschlossen",IF(OR(D124="",E124="",M124=""),"Angaben ergänzen",IF(M124&lt;=5,"Zuerst fertigen","Nach Rang einplanen"))))</f>
        <v/>
      </c>
    </row>
    <row r="125">
      <c r="A125" s="18" t="n"/>
      <c r="B125" s="18" t="n"/>
      <c r="C125" s="19" t="n"/>
      <c r="D125" s="20" t="n"/>
      <c r="E125" s="21" t="n"/>
      <c r="F125" s="33" t="n"/>
      <c r="G125" s="21" t="n"/>
      <c r="H125" s="6">
        <f>IF(OR(A125="",D125="",G125="Fertig"),"",MAX(0,Parameter!$B$2-D125))</f>
        <v/>
      </c>
      <c r="I125" s="13">
        <f>IF(OR(A125="",D125="",G125="Fertig"),"",IFERROR(IF(D125&lt;=Parameter!$B$2,100,MAX(0,100-(D125-Parameter!$B$2)*100/Parameter!$B$3)),""))</f>
        <v/>
      </c>
      <c r="J125" s="13">
        <f>IF(OR(A125="",E125="",G125="Fertig"),"",IFERROR(VLOOKUP(E125,Parameter!$D$2:$E$4,2,FALSE),""))</f>
        <v/>
      </c>
      <c r="K125" s="13">
        <f>IF(OR(A125="",G125="Fertig"),"",IFERROR(MIN(100,IF(F125="",0,F125)*100/Parameter!$B$7),""))</f>
        <v/>
      </c>
      <c r="L125" s="13">
        <f>IF(OR(A125="",D125="",E125="",G125="Fertig"),"",IFERROR((I125*Parameter!$B$4+J125*Parameter!$B$5+K125*Parameter!$B$6)/SUM(Parameter!$B$4:$B$6),""))</f>
        <v/>
      </c>
      <c r="M125" s="6">
        <f>IF(L125="","",IFERROR(RANK(L125,$L$2:$L$151,0)+COUNTIF($L$2:L125,L125)-1,""))</f>
        <v/>
      </c>
      <c r="N125" s="5">
        <f>IF(A125="","",IF(G125="Fertig","Abgeschlossen",IF(OR(D125="",E125="",M125=""),"Angaben ergänzen",IF(M125&lt;=5,"Zuerst fertigen","Nach Rang einplanen"))))</f>
        <v/>
      </c>
    </row>
    <row r="126">
      <c r="A126" s="18" t="n"/>
      <c r="B126" s="18" t="n"/>
      <c r="C126" s="19" t="n"/>
      <c r="D126" s="20" t="n"/>
      <c r="E126" s="21" t="n"/>
      <c r="F126" s="33" t="n"/>
      <c r="G126" s="21" t="n"/>
      <c r="H126" s="7">
        <f>IF(OR(A126="",D126="",G126="Fertig"),"",MAX(0,Parameter!$B$2-D126))</f>
        <v/>
      </c>
      <c r="I126" s="10">
        <f>IF(OR(A126="",D126="",G126="Fertig"),"",IFERROR(IF(D126&lt;=Parameter!$B$2,100,MAX(0,100-(D126-Parameter!$B$2)*100/Parameter!$B$3)),""))</f>
        <v/>
      </c>
      <c r="J126" s="10">
        <f>IF(OR(A126="",E126="",G126="Fertig"),"",IFERROR(VLOOKUP(E126,Parameter!$D$2:$E$4,2,FALSE),""))</f>
        <v/>
      </c>
      <c r="K126" s="10">
        <f>IF(OR(A126="",G126="Fertig"),"",IFERROR(MIN(100,IF(F126="",0,F126)*100/Parameter!$B$7),""))</f>
        <v/>
      </c>
      <c r="L126" s="10">
        <f>IF(OR(A126="",D126="",E126="",G126="Fertig"),"",IFERROR((I126*Parameter!$B$4+J126*Parameter!$B$5+K126*Parameter!$B$6)/SUM(Parameter!$B$4:$B$6),""))</f>
        <v/>
      </c>
      <c r="M126" s="7">
        <f>IF(L126="","",IFERROR(RANK(L126,$L$2:$L$151,0)+COUNTIF($L$2:L126,L126)-1,""))</f>
        <v/>
      </c>
      <c r="N126" s="3">
        <f>IF(A126="","",IF(G126="Fertig","Abgeschlossen",IF(OR(D126="",E126="",M126=""),"Angaben ergänzen",IF(M126&lt;=5,"Zuerst fertigen","Nach Rang einplanen"))))</f>
        <v/>
      </c>
    </row>
    <row r="127">
      <c r="A127" s="18" t="n"/>
      <c r="B127" s="18" t="n"/>
      <c r="C127" s="19" t="n"/>
      <c r="D127" s="20" t="n"/>
      <c r="E127" s="21" t="n"/>
      <c r="F127" s="33" t="n"/>
      <c r="G127" s="21" t="n"/>
      <c r="H127" s="6">
        <f>IF(OR(A127="",D127="",G127="Fertig"),"",MAX(0,Parameter!$B$2-D127))</f>
        <v/>
      </c>
      <c r="I127" s="13">
        <f>IF(OR(A127="",D127="",G127="Fertig"),"",IFERROR(IF(D127&lt;=Parameter!$B$2,100,MAX(0,100-(D127-Parameter!$B$2)*100/Parameter!$B$3)),""))</f>
        <v/>
      </c>
      <c r="J127" s="13">
        <f>IF(OR(A127="",E127="",G127="Fertig"),"",IFERROR(VLOOKUP(E127,Parameter!$D$2:$E$4,2,FALSE),""))</f>
        <v/>
      </c>
      <c r="K127" s="13">
        <f>IF(OR(A127="",G127="Fertig"),"",IFERROR(MIN(100,IF(F127="",0,F127)*100/Parameter!$B$7),""))</f>
        <v/>
      </c>
      <c r="L127" s="13">
        <f>IF(OR(A127="",D127="",E127="",G127="Fertig"),"",IFERROR((I127*Parameter!$B$4+J127*Parameter!$B$5+K127*Parameter!$B$6)/SUM(Parameter!$B$4:$B$6),""))</f>
        <v/>
      </c>
      <c r="M127" s="6">
        <f>IF(L127="","",IFERROR(RANK(L127,$L$2:$L$151,0)+COUNTIF($L$2:L127,L127)-1,""))</f>
        <v/>
      </c>
      <c r="N127" s="5">
        <f>IF(A127="","",IF(G127="Fertig","Abgeschlossen",IF(OR(D127="",E127="",M127=""),"Angaben ergänzen",IF(M127&lt;=5,"Zuerst fertigen","Nach Rang einplanen"))))</f>
        <v/>
      </c>
    </row>
    <row r="128">
      <c r="A128" s="18" t="n"/>
      <c r="B128" s="18" t="n"/>
      <c r="C128" s="19" t="n"/>
      <c r="D128" s="20" t="n"/>
      <c r="E128" s="21" t="n"/>
      <c r="F128" s="33" t="n"/>
      <c r="G128" s="21" t="n"/>
      <c r="H128" s="7">
        <f>IF(OR(A128="",D128="",G128="Fertig"),"",MAX(0,Parameter!$B$2-D128))</f>
        <v/>
      </c>
      <c r="I128" s="10">
        <f>IF(OR(A128="",D128="",G128="Fertig"),"",IFERROR(IF(D128&lt;=Parameter!$B$2,100,MAX(0,100-(D128-Parameter!$B$2)*100/Parameter!$B$3)),""))</f>
        <v/>
      </c>
      <c r="J128" s="10">
        <f>IF(OR(A128="",E128="",G128="Fertig"),"",IFERROR(VLOOKUP(E128,Parameter!$D$2:$E$4,2,FALSE),""))</f>
        <v/>
      </c>
      <c r="K128" s="10">
        <f>IF(OR(A128="",G128="Fertig"),"",IFERROR(MIN(100,IF(F128="",0,F128)*100/Parameter!$B$7),""))</f>
        <v/>
      </c>
      <c r="L128" s="10">
        <f>IF(OR(A128="",D128="",E128="",G128="Fertig"),"",IFERROR((I128*Parameter!$B$4+J128*Parameter!$B$5+K128*Parameter!$B$6)/SUM(Parameter!$B$4:$B$6),""))</f>
        <v/>
      </c>
      <c r="M128" s="7">
        <f>IF(L128="","",IFERROR(RANK(L128,$L$2:$L$151,0)+COUNTIF($L$2:L128,L128)-1,""))</f>
        <v/>
      </c>
      <c r="N128" s="3">
        <f>IF(A128="","",IF(G128="Fertig","Abgeschlossen",IF(OR(D128="",E128="",M128=""),"Angaben ergänzen",IF(M128&lt;=5,"Zuerst fertigen","Nach Rang einplanen"))))</f>
        <v/>
      </c>
    </row>
    <row r="129">
      <c r="A129" s="18" t="n"/>
      <c r="B129" s="18" t="n"/>
      <c r="C129" s="19" t="n"/>
      <c r="D129" s="20" t="n"/>
      <c r="E129" s="21" t="n"/>
      <c r="F129" s="33" t="n"/>
      <c r="G129" s="21" t="n"/>
      <c r="H129" s="6">
        <f>IF(OR(A129="",D129="",G129="Fertig"),"",MAX(0,Parameter!$B$2-D129))</f>
        <v/>
      </c>
      <c r="I129" s="13">
        <f>IF(OR(A129="",D129="",G129="Fertig"),"",IFERROR(IF(D129&lt;=Parameter!$B$2,100,MAX(0,100-(D129-Parameter!$B$2)*100/Parameter!$B$3)),""))</f>
        <v/>
      </c>
      <c r="J129" s="13">
        <f>IF(OR(A129="",E129="",G129="Fertig"),"",IFERROR(VLOOKUP(E129,Parameter!$D$2:$E$4,2,FALSE),""))</f>
        <v/>
      </c>
      <c r="K129" s="13">
        <f>IF(OR(A129="",G129="Fertig"),"",IFERROR(MIN(100,IF(F129="",0,F129)*100/Parameter!$B$7),""))</f>
        <v/>
      </c>
      <c r="L129" s="13">
        <f>IF(OR(A129="",D129="",E129="",G129="Fertig"),"",IFERROR((I129*Parameter!$B$4+J129*Parameter!$B$5+K129*Parameter!$B$6)/SUM(Parameter!$B$4:$B$6),""))</f>
        <v/>
      </c>
      <c r="M129" s="6">
        <f>IF(L129="","",IFERROR(RANK(L129,$L$2:$L$151,0)+COUNTIF($L$2:L129,L129)-1,""))</f>
        <v/>
      </c>
      <c r="N129" s="5">
        <f>IF(A129="","",IF(G129="Fertig","Abgeschlossen",IF(OR(D129="",E129="",M129=""),"Angaben ergänzen",IF(M129&lt;=5,"Zuerst fertigen","Nach Rang einplanen"))))</f>
        <v/>
      </c>
    </row>
    <row r="130">
      <c r="A130" s="18" t="n"/>
      <c r="B130" s="18" t="n"/>
      <c r="C130" s="19" t="n"/>
      <c r="D130" s="20" t="n"/>
      <c r="E130" s="21" t="n"/>
      <c r="F130" s="33" t="n"/>
      <c r="G130" s="21" t="n"/>
      <c r="H130" s="7">
        <f>IF(OR(A130="",D130="",G130="Fertig"),"",MAX(0,Parameter!$B$2-D130))</f>
        <v/>
      </c>
      <c r="I130" s="10">
        <f>IF(OR(A130="",D130="",G130="Fertig"),"",IFERROR(IF(D130&lt;=Parameter!$B$2,100,MAX(0,100-(D130-Parameter!$B$2)*100/Parameter!$B$3)),""))</f>
        <v/>
      </c>
      <c r="J130" s="10">
        <f>IF(OR(A130="",E130="",G130="Fertig"),"",IFERROR(VLOOKUP(E130,Parameter!$D$2:$E$4,2,FALSE),""))</f>
        <v/>
      </c>
      <c r="K130" s="10">
        <f>IF(OR(A130="",G130="Fertig"),"",IFERROR(MIN(100,IF(F130="",0,F130)*100/Parameter!$B$7),""))</f>
        <v/>
      </c>
      <c r="L130" s="10">
        <f>IF(OR(A130="",D130="",E130="",G130="Fertig"),"",IFERROR((I130*Parameter!$B$4+J130*Parameter!$B$5+K130*Parameter!$B$6)/SUM(Parameter!$B$4:$B$6),""))</f>
        <v/>
      </c>
      <c r="M130" s="7">
        <f>IF(L130="","",IFERROR(RANK(L130,$L$2:$L$151,0)+COUNTIF($L$2:L130,L130)-1,""))</f>
        <v/>
      </c>
      <c r="N130" s="3">
        <f>IF(A130="","",IF(G130="Fertig","Abgeschlossen",IF(OR(D130="",E130="",M130=""),"Angaben ergänzen",IF(M130&lt;=5,"Zuerst fertigen","Nach Rang einplanen"))))</f>
        <v/>
      </c>
    </row>
    <row r="131">
      <c r="A131" s="18" t="n"/>
      <c r="B131" s="18" t="n"/>
      <c r="C131" s="19" t="n"/>
      <c r="D131" s="20" t="n"/>
      <c r="E131" s="21" t="n"/>
      <c r="F131" s="33" t="n"/>
      <c r="G131" s="21" t="n"/>
      <c r="H131" s="6">
        <f>IF(OR(A131="",D131="",G131="Fertig"),"",MAX(0,Parameter!$B$2-D131))</f>
        <v/>
      </c>
      <c r="I131" s="13">
        <f>IF(OR(A131="",D131="",G131="Fertig"),"",IFERROR(IF(D131&lt;=Parameter!$B$2,100,MAX(0,100-(D131-Parameter!$B$2)*100/Parameter!$B$3)),""))</f>
        <v/>
      </c>
      <c r="J131" s="13">
        <f>IF(OR(A131="",E131="",G131="Fertig"),"",IFERROR(VLOOKUP(E131,Parameter!$D$2:$E$4,2,FALSE),""))</f>
        <v/>
      </c>
      <c r="K131" s="13">
        <f>IF(OR(A131="",G131="Fertig"),"",IFERROR(MIN(100,IF(F131="",0,F131)*100/Parameter!$B$7),""))</f>
        <v/>
      </c>
      <c r="L131" s="13">
        <f>IF(OR(A131="",D131="",E131="",G131="Fertig"),"",IFERROR((I131*Parameter!$B$4+J131*Parameter!$B$5+K131*Parameter!$B$6)/SUM(Parameter!$B$4:$B$6),""))</f>
        <v/>
      </c>
      <c r="M131" s="6">
        <f>IF(L131="","",IFERROR(RANK(L131,$L$2:$L$151,0)+COUNTIF($L$2:L131,L131)-1,""))</f>
        <v/>
      </c>
      <c r="N131" s="5">
        <f>IF(A131="","",IF(G131="Fertig","Abgeschlossen",IF(OR(D131="",E131="",M131=""),"Angaben ergänzen",IF(M131&lt;=5,"Zuerst fertigen","Nach Rang einplanen"))))</f>
        <v/>
      </c>
    </row>
    <row r="132">
      <c r="A132" s="18" t="n"/>
      <c r="B132" s="18" t="n"/>
      <c r="C132" s="19" t="n"/>
      <c r="D132" s="20" t="n"/>
      <c r="E132" s="21" t="n"/>
      <c r="F132" s="33" t="n"/>
      <c r="G132" s="21" t="n"/>
      <c r="H132" s="7">
        <f>IF(OR(A132="",D132="",G132="Fertig"),"",MAX(0,Parameter!$B$2-D132))</f>
        <v/>
      </c>
      <c r="I132" s="10">
        <f>IF(OR(A132="",D132="",G132="Fertig"),"",IFERROR(IF(D132&lt;=Parameter!$B$2,100,MAX(0,100-(D132-Parameter!$B$2)*100/Parameter!$B$3)),""))</f>
        <v/>
      </c>
      <c r="J132" s="10">
        <f>IF(OR(A132="",E132="",G132="Fertig"),"",IFERROR(VLOOKUP(E132,Parameter!$D$2:$E$4,2,FALSE),""))</f>
        <v/>
      </c>
      <c r="K132" s="10">
        <f>IF(OR(A132="",G132="Fertig"),"",IFERROR(MIN(100,IF(F132="",0,F132)*100/Parameter!$B$7),""))</f>
        <v/>
      </c>
      <c r="L132" s="10">
        <f>IF(OR(A132="",D132="",E132="",G132="Fertig"),"",IFERROR((I132*Parameter!$B$4+J132*Parameter!$B$5+K132*Parameter!$B$6)/SUM(Parameter!$B$4:$B$6),""))</f>
        <v/>
      </c>
      <c r="M132" s="7">
        <f>IF(L132="","",IFERROR(RANK(L132,$L$2:$L$151,0)+COUNTIF($L$2:L132,L132)-1,""))</f>
        <v/>
      </c>
      <c r="N132" s="3">
        <f>IF(A132="","",IF(G132="Fertig","Abgeschlossen",IF(OR(D132="",E132="",M132=""),"Angaben ergänzen",IF(M132&lt;=5,"Zuerst fertigen","Nach Rang einplanen"))))</f>
        <v/>
      </c>
    </row>
    <row r="133">
      <c r="A133" s="18" t="n"/>
      <c r="B133" s="18" t="n"/>
      <c r="C133" s="19" t="n"/>
      <c r="D133" s="20" t="n"/>
      <c r="E133" s="21" t="n"/>
      <c r="F133" s="33" t="n"/>
      <c r="G133" s="21" t="n"/>
      <c r="H133" s="6">
        <f>IF(OR(A133="",D133="",G133="Fertig"),"",MAX(0,Parameter!$B$2-D133))</f>
        <v/>
      </c>
      <c r="I133" s="13">
        <f>IF(OR(A133="",D133="",G133="Fertig"),"",IFERROR(IF(D133&lt;=Parameter!$B$2,100,MAX(0,100-(D133-Parameter!$B$2)*100/Parameter!$B$3)),""))</f>
        <v/>
      </c>
      <c r="J133" s="13">
        <f>IF(OR(A133="",E133="",G133="Fertig"),"",IFERROR(VLOOKUP(E133,Parameter!$D$2:$E$4,2,FALSE),""))</f>
        <v/>
      </c>
      <c r="K133" s="13">
        <f>IF(OR(A133="",G133="Fertig"),"",IFERROR(MIN(100,IF(F133="",0,F133)*100/Parameter!$B$7),""))</f>
        <v/>
      </c>
      <c r="L133" s="13">
        <f>IF(OR(A133="",D133="",E133="",G133="Fertig"),"",IFERROR((I133*Parameter!$B$4+J133*Parameter!$B$5+K133*Parameter!$B$6)/SUM(Parameter!$B$4:$B$6),""))</f>
        <v/>
      </c>
      <c r="M133" s="6">
        <f>IF(L133="","",IFERROR(RANK(L133,$L$2:$L$151,0)+COUNTIF($L$2:L133,L133)-1,""))</f>
        <v/>
      </c>
      <c r="N133" s="5">
        <f>IF(A133="","",IF(G133="Fertig","Abgeschlossen",IF(OR(D133="",E133="",M133=""),"Angaben ergänzen",IF(M133&lt;=5,"Zuerst fertigen","Nach Rang einplanen"))))</f>
        <v/>
      </c>
    </row>
    <row r="134">
      <c r="A134" s="18" t="n"/>
      <c r="B134" s="18" t="n"/>
      <c r="C134" s="19" t="n"/>
      <c r="D134" s="20" t="n"/>
      <c r="E134" s="21" t="n"/>
      <c r="F134" s="33" t="n"/>
      <c r="G134" s="21" t="n"/>
      <c r="H134" s="7">
        <f>IF(OR(A134="",D134="",G134="Fertig"),"",MAX(0,Parameter!$B$2-D134))</f>
        <v/>
      </c>
      <c r="I134" s="10">
        <f>IF(OR(A134="",D134="",G134="Fertig"),"",IFERROR(IF(D134&lt;=Parameter!$B$2,100,MAX(0,100-(D134-Parameter!$B$2)*100/Parameter!$B$3)),""))</f>
        <v/>
      </c>
      <c r="J134" s="10">
        <f>IF(OR(A134="",E134="",G134="Fertig"),"",IFERROR(VLOOKUP(E134,Parameter!$D$2:$E$4,2,FALSE),""))</f>
        <v/>
      </c>
      <c r="K134" s="10">
        <f>IF(OR(A134="",G134="Fertig"),"",IFERROR(MIN(100,IF(F134="",0,F134)*100/Parameter!$B$7),""))</f>
        <v/>
      </c>
      <c r="L134" s="10">
        <f>IF(OR(A134="",D134="",E134="",G134="Fertig"),"",IFERROR((I134*Parameter!$B$4+J134*Parameter!$B$5+K134*Parameter!$B$6)/SUM(Parameter!$B$4:$B$6),""))</f>
        <v/>
      </c>
      <c r="M134" s="7">
        <f>IF(L134="","",IFERROR(RANK(L134,$L$2:$L$151,0)+COUNTIF($L$2:L134,L134)-1,""))</f>
        <v/>
      </c>
      <c r="N134" s="3">
        <f>IF(A134="","",IF(G134="Fertig","Abgeschlossen",IF(OR(D134="",E134="",M134=""),"Angaben ergänzen",IF(M134&lt;=5,"Zuerst fertigen","Nach Rang einplanen"))))</f>
        <v/>
      </c>
    </row>
    <row r="135">
      <c r="A135" s="18" t="n"/>
      <c r="B135" s="18" t="n"/>
      <c r="C135" s="19" t="n"/>
      <c r="D135" s="20" t="n"/>
      <c r="E135" s="21" t="n"/>
      <c r="F135" s="33" t="n"/>
      <c r="G135" s="21" t="n"/>
      <c r="H135" s="6">
        <f>IF(OR(A135="",D135="",G135="Fertig"),"",MAX(0,Parameter!$B$2-D135))</f>
        <v/>
      </c>
      <c r="I135" s="13">
        <f>IF(OR(A135="",D135="",G135="Fertig"),"",IFERROR(IF(D135&lt;=Parameter!$B$2,100,MAX(0,100-(D135-Parameter!$B$2)*100/Parameter!$B$3)),""))</f>
        <v/>
      </c>
      <c r="J135" s="13">
        <f>IF(OR(A135="",E135="",G135="Fertig"),"",IFERROR(VLOOKUP(E135,Parameter!$D$2:$E$4,2,FALSE),""))</f>
        <v/>
      </c>
      <c r="K135" s="13">
        <f>IF(OR(A135="",G135="Fertig"),"",IFERROR(MIN(100,IF(F135="",0,F135)*100/Parameter!$B$7),""))</f>
        <v/>
      </c>
      <c r="L135" s="13">
        <f>IF(OR(A135="",D135="",E135="",G135="Fertig"),"",IFERROR((I135*Parameter!$B$4+J135*Parameter!$B$5+K135*Parameter!$B$6)/SUM(Parameter!$B$4:$B$6),""))</f>
        <v/>
      </c>
      <c r="M135" s="6">
        <f>IF(L135="","",IFERROR(RANK(L135,$L$2:$L$151,0)+COUNTIF($L$2:L135,L135)-1,""))</f>
        <v/>
      </c>
      <c r="N135" s="5">
        <f>IF(A135="","",IF(G135="Fertig","Abgeschlossen",IF(OR(D135="",E135="",M135=""),"Angaben ergänzen",IF(M135&lt;=5,"Zuerst fertigen","Nach Rang einplanen"))))</f>
        <v/>
      </c>
    </row>
    <row r="136">
      <c r="A136" s="18" t="n"/>
      <c r="B136" s="18" t="n"/>
      <c r="C136" s="19" t="n"/>
      <c r="D136" s="20" t="n"/>
      <c r="E136" s="21" t="n"/>
      <c r="F136" s="33" t="n"/>
      <c r="G136" s="21" t="n"/>
      <c r="H136" s="7">
        <f>IF(OR(A136="",D136="",G136="Fertig"),"",MAX(0,Parameter!$B$2-D136))</f>
        <v/>
      </c>
      <c r="I136" s="10">
        <f>IF(OR(A136="",D136="",G136="Fertig"),"",IFERROR(IF(D136&lt;=Parameter!$B$2,100,MAX(0,100-(D136-Parameter!$B$2)*100/Parameter!$B$3)),""))</f>
        <v/>
      </c>
      <c r="J136" s="10">
        <f>IF(OR(A136="",E136="",G136="Fertig"),"",IFERROR(VLOOKUP(E136,Parameter!$D$2:$E$4,2,FALSE),""))</f>
        <v/>
      </c>
      <c r="K136" s="10">
        <f>IF(OR(A136="",G136="Fertig"),"",IFERROR(MIN(100,IF(F136="",0,F136)*100/Parameter!$B$7),""))</f>
        <v/>
      </c>
      <c r="L136" s="10">
        <f>IF(OR(A136="",D136="",E136="",G136="Fertig"),"",IFERROR((I136*Parameter!$B$4+J136*Parameter!$B$5+K136*Parameter!$B$6)/SUM(Parameter!$B$4:$B$6),""))</f>
        <v/>
      </c>
      <c r="M136" s="7">
        <f>IF(L136="","",IFERROR(RANK(L136,$L$2:$L$151,0)+COUNTIF($L$2:L136,L136)-1,""))</f>
        <v/>
      </c>
      <c r="N136" s="3">
        <f>IF(A136="","",IF(G136="Fertig","Abgeschlossen",IF(OR(D136="",E136="",M136=""),"Angaben ergänzen",IF(M136&lt;=5,"Zuerst fertigen","Nach Rang einplanen"))))</f>
        <v/>
      </c>
    </row>
    <row r="137">
      <c r="A137" s="18" t="n"/>
      <c r="B137" s="18" t="n"/>
      <c r="C137" s="19" t="n"/>
      <c r="D137" s="20" t="n"/>
      <c r="E137" s="21" t="n"/>
      <c r="F137" s="33" t="n"/>
      <c r="G137" s="21" t="n"/>
      <c r="H137" s="6">
        <f>IF(OR(A137="",D137="",G137="Fertig"),"",MAX(0,Parameter!$B$2-D137))</f>
        <v/>
      </c>
      <c r="I137" s="13">
        <f>IF(OR(A137="",D137="",G137="Fertig"),"",IFERROR(IF(D137&lt;=Parameter!$B$2,100,MAX(0,100-(D137-Parameter!$B$2)*100/Parameter!$B$3)),""))</f>
        <v/>
      </c>
      <c r="J137" s="13">
        <f>IF(OR(A137="",E137="",G137="Fertig"),"",IFERROR(VLOOKUP(E137,Parameter!$D$2:$E$4,2,FALSE),""))</f>
        <v/>
      </c>
      <c r="K137" s="13">
        <f>IF(OR(A137="",G137="Fertig"),"",IFERROR(MIN(100,IF(F137="",0,F137)*100/Parameter!$B$7),""))</f>
        <v/>
      </c>
      <c r="L137" s="13">
        <f>IF(OR(A137="",D137="",E137="",G137="Fertig"),"",IFERROR((I137*Parameter!$B$4+J137*Parameter!$B$5+K137*Parameter!$B$6)/SUM(Parameter!$B$4:$B$6),""))</f>
        <v/>
      </c>
      <c r="M137" s="6">
        <f>IF(L137="","",IFERROR(RANK(L137,$L$2:$L$151,0)+COUNTIF($L$2:L137,L137)-1,""))</f>
        <v/>
      </c>
      <c r="N137" s="5">
        <f>IF(A137="","",IF(G137="Fertig","Abgeschlossen",IF(OR(D137="",E137="",M137=""),"Angaben ergänzen",IF(M137&lt;=5,"Zuerst fertigen","Nach Rang einplanen"))))</f>
        <v/>
      </c>
    </row>
    <row r="138">
      <c r="A138" s="18" t="n"/>
      <c r="B138" s="18" t="n"/>
      <c r="C138" s="19" t="n"/>
      <c r="D138" s="20" t="n"/>
      <c r="E138" s="21" t="n"/>
      <c r="F138" s="33" t="n"/>
      <c r="G138" s="21" t="n"/>
      <c r="H138" s="7">
        <f>IF(OR(A138="",D138="",G138="Fertig"),"",MAX(0,Parameter!$B$2-D138))</f>
        <v/>
      </c>
      <c r="I138" s="10">
        <f>IF(OR(A138="",D138="",G138="Fertig"),"",IFERROR(IF(D138&lt;=Parameter!$B$2,100,MAX(0,100-(D138-Parameter!$B$2)*100/Parameter!$B$3)),""))</f>
        <v/>
      </c>
      <c r="J138" s="10">
        <f>IF(OR(A138="",E138="",G138="Fertig"),"",IFERROR(VLOOKUP(E138,Parameter!$D$2:$E$4,2,FALSE),""))</f>
        <v/>
      </c>
      <c r="K138" s="10">
        <f>IF(OR(A138="",G138="Fertig"),"",IFERROR(MIN(100,IF(F138="",0,F138)*100/Parameter!$B$7),""))</f>
        <v/>
      </c>
      <c r="L138" s="10">
        <f>IF(OR(A138="",D138="",E138="",G138="Fertig"),"",IFERROR((I138*Parameter!$B$4+J138*Parameter!$B$5+K138*Parameter!$B$6)/SUM(Parameter!$B$4:$B$6),""))</f>
        <v/>
      </c>
      <c r="M138" s="7">
        <f>IF(L138="","",IFERROR(RANK(L138,$L$2:$L$151,0)+COUNTIF($L$2:L138,L138)-1,""))</f>
        <v/>
      </c>
      <c r="N138" s="3">
        <f>IF(A138="","",IF(G138="Fertig","Abgeschlossen",IF(OR(D138="",E138="",M138=""),"Angaben ergänzen",IF(M138&lt;=5,"Zuerst fertigen","Nach Rang einplanen"))))</f>
        <v/>
      </c>
    </row>
    <row r="139">
      <c r="A139" s="18" t="n"/>
      <c r="B139" s="18" t="n"/>
      <c r="C139" s="19" t="n"/>
      <c r="D139" s="20" t="n"/>
      <c r="E139" s="21" t="n"/>
      <c r="F139" s="33" t="n"/>
      <c r="G139" s="21" t="n"/>
      <c r="H139" s="6">
        <f>IF(OR(A139="",D139="",G139="Fertig"),"",MAX(0,Parameter!$B$2-D139))</f>
        <v/>
      </c>
      <c r="I139" s="13">
        <f>IF(OR(A139="",D139="",G139="Fertig"),"",IFERROR(IF(D139&lt;=Parameter!$B$2,100,MAX(0,100-(D139-Parameter!$B$2)*100/Parameter!$B$3)),""))</f>
        <v/>
      </c>
      <c r="J139" s="13">
        <f>IF(OR(A139="",E139="",G139="Fertig"),"",IFERROR(VLOOKUP(E139,Parameter!$D$2:$E$4,2,FALSE),""))</f>
        <v/>
      </c>
      <c r="K139" s="13">
        <f>IF(OR(A139="",G139="Fertig"),"",IFERROR(MIN(100,IF(F139="",0,F139)*100/Parameter!$B$7),""))</f>
        <v/>
      </c>
      <c r="L139" s="13">
        <f>IF(OR(A139="",D139="",E139="",G139="Fertig"),"",IFERROR((I139*Parameter!$B$4+J139*Parameter!$B$5+K139*Parameter!$B$6)/SUM(Parameter!$B$4:$B$6),""))</f>
        <v/>
      </c>
      <c r="M139" s="6">
        <f>IF(L139="","",IFERROR(RANK(L139,$L$2:$L$151,0)+COUNTIF($L$2:L139,L139)-1,""))</f>
        <v/>
      </c>
      <c r="N139" s="5">
        <f>IF(A139="","",IF(G139="Fertig","Abgeschlossen",IF(OR(D139="",E139="",M139=""),"Angaben ergänzen",IF(M139&lt;=5,"Zuerst fertigen","Nach Rang einplanen"))))</f>
        <v/>
      </c>
    </row>
    <row r="140">
      <c r="A140" s="18" t="n"/>
      <c r="B140" s="18" t="n"/>
      <c r="C140" s="19" t="n"/>
      <c r="D140" s="20" t="n"/>
      <c r="E140" s="21" t="n"/>
      <c r="F140" s="33" t="n"/>
      <c r="G140" s="21" t="n"/>
      <c r="H140" s="7">
        <f>IF(OR(A140="",D140="",G140="Fertig"),"",MAX(0,Parameter!$B$2-D140))</f>
        <v/>
      </c>
      <c r="I140" s="10">
        <f>IF(OR(A140="",D140="",G140="Fertig"),"",IFERROR(IF(D140&lt;=Parameter!$B$2,100,MAX(0,100-(D140-Parameter!$B$2)*100/Parameter!$B$3)),""))</f>
        <v/>
      </c>
      <c r="J140" s="10">
        <f>IF(OR(A140="",E140="",G140="Fertig"),"",IFERROR(VLOOKUP(E140,Parameter!$D$2:$E$4,2,FALSE),""))</f>
        <v/>
      </c>
      <c r="K140" s="10">
        <f>IF(OR(A140="",G140="Fertig"),"",IFERROR(MIN(100,IF(F140="",0,F140)*100/Parameter!$B$7),""))</f>
        <v/>
      </c>
      <c r="L140" s="10">
        <f>IF(OR(A140="",D140="",E140="",G140="Fertig"),"",IFERROR((I140*Parameter!$B$4+J140*Parameter!$B$5+K140*Parameter!$B$6)/SUM(Parameter!$B$4:$B$6),""))</f>
        <v/>
      </c>
      <c r="M140" s="7">
        <f>IF(L140="","",IFERROR(RANK(L140,$L$2:$L$151,0)+COUNTIF($L$2:L140,L140)-1,""))</f>
        <v/>
      </c>
      <c r="N140" s="3">
        <f>IF(A140="","",IF(G140="Fertig","Abgeschlossen",IF(OR(D140="",E140="",M140=""),"Angaben ergänzen",IF(M140&lt;=5,"Zuerst fertigen","Nach Rang einplanen"))))</f>
        <v/>
      </c>
    </row>
    <row r="141">
      <c r="A141" s="18" t="n"/>
      <c r="B141" s="18" t="n"/>
      <c r="C141" s="19" t="n"/>
      <c r="D141" s="20" t="n"/>
      <c r="E141" s="21" t="n"/>
      <c r="F141" s="33" t="n"/>
      <c r="G141" s="21" t="n"/>
      <c r="H141" s="6">
        <f>IF(OR(A141="",D141="",G141="Fertig"),"",MAX(0,Parameter!$B$2-D141))</f>
        <v/>
      </c>
      <c r="I141" s="13">
        <f>IF(OR(A141="",D141="",G141="Fertig"),"",IFERROR(IF(D141&lt;=Parameter!$B$2,100,MAX(0,100-(D141-Parameter!$B$2)*100/Parameter!$B$3)),""))</f>
        <v/>
      </c>
      <c r="J141" s="13">
        <f>IF(OR(A141="",E141="",G141="Fertig"),"",IFERROR(VLOOKUP(E141,Parameter!$D$2:$E$4,2,FALSE),""))</f>
        <v/>
      </c>
      <c r="K141" s="13">
        <f>IF(OR(A141="",G141="Fertig"),"",IFERROR(MIN(100,IF(F141="",0,F141)*100/Parameter!$B$7),""))</f>
        <v/>
      </c>
      <c r="L141" s="13">
        <f>IF(OR(A141="",D141="",E141="",G141="Fertig"),"",IFERROR((I141*Parameter!$B$4+J141*Parameter!$B$5+K141*Parameter!$B$6)/SUM(Parameter!$B$4:$B$6),""))</f>
        <v/>
      </c>
      <c r="M141" s="6">
        <f>IF(L141="","",IFERROR(RANK(L141,$L$2:$L$151,0)+COUNTIF($L$2:L141,L141)-1,""))</f>
        <v/>
      </c>
      <c r="N141" s="5">
        <f>IF(A141="","",IF(G141="Fertig","Abgeschlossen",IF(OR(D141="",E141="",M141=""),"Angaben ergänzen",IF(M141&lt;=5,"Zuerst fertigen","Nach Rang einplanen"))))</f>
        <v/>
      </c>
    </row>
    <row r="142">
      <c r="A142" s="18" t="n"/>
      <c r="B142" s="18" t="n"/>
      <c r="C142" s="19" t="n"/>
      <c r="D142" s="20" t="n"/>
      <c r="E142" s="21" t="n"/>
      <c r="F142" s="33" t="n"/>
      <c r="G142" s="21" t="n"/>
      <c r="H142" s="7">
        <f>IF(OR(A142="",D142="",G142="Fertig"),"",MAX(0,Parameter!$B$2-D142))</f>
        <v/>
      </c>
      <c r="I142" s="10">
        <f>IF(OR(A142="",D142="",G142="Fertig"),"",IFERROR(IF(D142&lt;=Parameter!$B$2,100,MAX(0,100-(D142-Parameter!$B$2)*100/Parameter!$B$3)),""))</f>
        <v/>
      </c>
      <c r="J142" s="10">
        <f>IF(OR(A142="",E142="",G142="Fertig"),"",IFERROR(VLOOKUP(E142,Parameter!$D$2:$E$4,2,FALSE),""))</f>
        <v/>
      </c>
      <c r="K142" s="10">
        <f>IF(OR(A142="",G142="Fertig"),"",IFERROR(MIN(100,IF(F142="",0,F142)*100/Parameter!$B$7),""))</f>
        <v/>
      </c>
      <c r="L142" s="10">
        <f>IF(OR(A142="",D142="",E142="",G142="Fertig"),"",IFERROR((I142*Parameter!$B$4+J142*Parameter!$B$5+K142*Parameter!$B$6)/SUM(Parameter!$B$4:$B$6),""))</f>
        <v/>
      </c>
      <c r="M142" s="7">
        <f>IF(L142="","",IFERROR(RANK(L142,$L$2:$L$151,0)+COUNTIF($L$2:L142,L142)-1,""))</f>
        <v/>
      </c>
      <c r="N142" s="3">
        <f>IF(A142="","",IF(G142="Fertig","Abgeschlossen",IF(OR(D142="",E142="",M142=""),"Angaben ergänzen",IF(M142&lt;=5,"Zuerst fertigen","Nach Rang einplanen"))))</f>
        <v/>
      </c>
    </row>
    <row r="143">
      <c r="A143" s="18" t="n"/>
      <c r="B143" s="18" t="n"/>
      <c r="C143" s="19" t="n"/>
      <c r="D143" s="20" t="n"/>
      <c r="E143" s="21" t="n"/>
      <c r="F143" s="33" t="n"/>
      <c r="G143" s="21" t="n"/>
      <c r="H143" s="6">
        <f>IF(OR(A143="",D143="",G143="Fertig"),"",MAX(0,Parameter!$B$2-D143))</f>
        <v/>
      </c>
      <c r="I143" s="13">
        <f>IF(OR(A143="",D143="",G143="Fertig"),"",IFERROR(IF(D143&lt;=Parameter!$B$2,100,MAX(0,100-(D143-Parameter!$B$2)*100/Parameter!$B$3)),""))</f>
        <v/>
      </c>
      <c r="J143" s="13">
        <f>IF(OR(A143="",E143="",G143="Fertig"),"",IFERROR(VLOOKUP(E143,Parameter!$D$2:$E$4,2,FALSE),""))</f>
        <v/>
      </c>
      <c r="K143" s="13">
        <f>IF(OR(A143="",G143="Fertig"),"",IFERROR(MIN(100,IF(F143="",0,F143)*100/Parameter!$B$7),""))</f>
        <v/>
      </c>
      <c r="L143" s="13">
        <f>IF(OR(A143="",D143="",E143="",G143="Fertig"),"",IFERROR((I143*Parameter!$B$4+J143*Parameter!$B$5+K143*Parameter!$B$6)/SUM(Parameter!$B$4:$B$6),""))</f>
        <v/>
      </c>
      <c r="M143" s="6">
        <f>IF(L143="","",IFERROR(RANK(L143,$L$2:$L$151,0)+COUNTIF($L$2:L143,L143)-1,""))</f>
        <v/>
      </c>
      <c r="N143" s="5">
        <f>IF(A143="","",IF(G143="Fertig","Abgeschlossen",IF(OR(D143="",E143="",M143=""),"Angaben ergänzen",IF(M143&lt;=5,"Zuerst fertigen","Nach Rang einplanen"))))</f>
        <v/>
      </c>
    </row>
    <row r="144">
      <c r="A144" s="18" t="n"/>
      <c r="B144" s="18" t="n"/>
      <c r="C144" s="19" t="n"/>
      <c r="D144" s="20" t="n"/>
      <c r="E144" s="21" t="n"/>
      <c r="F144" s="33" t="n"/>
      <c r="G144" s="21" t="n"/>
      <c r="H144" s="7">
        <f>IF(OR(A144="",D144="",G144="Fertig"),"",MAX(0,Parameter!$B$2-D144))</f>
        <v/>
      </c>
      <c r="I144" s="10">
        <f>IF(OR(A144="",D144="",G144="Fertig"),"",IFERROR(IF(D144&lt;=Parameter!$B$2,100,MAX(0,100-(D144-Parameter!$B$2)*100/Parameter!$B$3)),""))</f>
        <v/>
      </c>
      <c r="J144" s="10">
        <f>IF(OR(A144="",E144="",G144="Fertig"),"",IFERROR(VLOOKUP(E144,Parameter!$D$2:$E$4,2,FALSE),""))</f>
        <v/>
      </c>
      <c r="K144" s="10">
        <f>IF(OR(A144="",G144="Fertig"),"",IFERROR(MIN(100,IF(F144="",0,F144)*100/Parameter!$B$7),""))</f>
        <v/>
      </c>
      <c r="L144" s="10">
        <f>IF(OR(A144="",D144="",E144="",G144="Fertig"),"",IFERROR((I144*Parameter!$B$4+J144*Parameter!$B$5+K144*Parameter!$B$6)/SUM(Parameter!$B$4:$B$6),""))</f>
        <v/>
      </c>
      <c r="M144" s="7">
        <f>IF(L144="","",IFERROR(RANK(L144,$L$2:$L$151,0)+COUNTIF($L$2:L144,L144)-1,""))</f>
        <v/>
      </c>
      <c r="N144" s="3">
        <f>IF(A144="","",IF(G144="Fertig","Abgeschlossen",IF(OR(D144="",E144="",M144=""),"Angaben ergänzen",IF(M144&lt;=5,"Zuerst fertigen","Nach Rang einplanen"))))</f>
        <v/>
      </c>
    </row>
    <row r="145">
      <c r="A145" s="18" t="n"/>
      <c r="B145" s="18" t="n"/>
      <c r="C145" s="19" t="n"/>
      <c r="D145" s="20" t="n"/>
      <c r="E145" s="21" t="n"/>
      <c r="F145" s="33" t="n"/>
      <c r="G145" s="21" t="n"/>
      <c r="H145" s="6">
        <f>IF(OR(A145="",D145="",G145="Fertig"),"",MAX(0,Parameter!$B$2-D145))</f>
        <v/>
      </c>
      <c r="I145" s="13">
        <f>IF(OR(A145="",D145="",G145="Fertig"),"",IFERROR(IF(D145&lt;=Parameter!$B$2,100,MAX(0,100-(D145-Parameter!$B$2)*100/Parameter!$B$3)),""))</f>
        <v/>
      </c>
      <c r="J145" s="13">
        <f>IF(OR(A145="",E145="",G145="Fertig"),"",IFERROR(VLOOKUP(E145,Parameter!$D$2:$E$4,2,FALSE),""))</f>
        <v/>
      </c>
      <c r="K145" s="13">
        <f>IF(OR(A145="",G145="Fertig"),"",IFERROR(MIN(100,IF(F145="",0,F145)*100/Parameter!$B$7),""))</f>
        <v/>
      </c>
      <c r="L145" s="13">
        <f>IF(OR(A145="",D145="",E145="",G145="Fertig"),"",IFERROR((I145*Parameter!$B$4+J145*Parameter!$B$5+K145*Parameter!$B$6)/SUM(Parameter!$B$4:$B$6),""))</f>
        <v/>
      </c>
      <c r="M145" s="6">
        <f>IF(L145="","",IFERROR(RANK(L145,$L$2:$L$151,0)+COUNTIF($L$2:L145,L145)-1,""))</f>
        <v/>
      </c>
      <c r="N145" s="5">
        <f>IF(A145="","",IF(G145="Fertig","Abgeschlossen",IF(OR(D145="",E145="",M145=""),"Angaben ergänzen",IF(M145&lt;=5,"Zuerst fertigen","Nach Rang einplanen"))))</f>
        <v/>
      </c>
    </row>
    <row r="146">
      <c r="A146" s="18" t="n"/>
      <c r="B146" s="18" t="n"/>
      <c r="C146" s="19" t="n"/>
      <c r="D146" s="20" t="n"/>
      <c r="E146" s="21" t="n"/>
      <c r="F146" s="33" t="n"/>
      <c r="G146" s="21" t="n"/>
      <c r="H146" s="7">
        <f>IF(OR(A146="",D146="",G146="Fertig"),"",MAX(0,Parameter!$B$2-D146))</f>
        <v/>
      </c>
      <c r="I146" s="10">
        <f>IF(OR(A146="",D146="",G146="Fertig"),"",IFERROR(IF(D146&lt;=Parameter!$B$2,100,MAX(0,100-(D146-Parameter!$B$2)*100/Parameter!$B$3)),""))</f>
        <v/>
      </c>
      <c r="J146" s="10">
        <f>IF(OR(A146="",E146="",G146="Fertig"),"",IFERROR(VLOOKUP(E146,Parameter!$D$2:$E$4,2,FALSE),""))</f>
        <v/>
      </c>
      <c r="K146" s="10">
        <f>IF(OR(A146="",G146="Fertig"),"",IFERROR(MIN(100,IF(F146="",0,F146)*100/Parameter!$B$7),""))</f>
        <v/>
      </c>
      <c r="L146" s="10">
        <f>IF(OR(A146="",D146="",E146="",G146="Fertig"),"",IFERROR((I146*Parameter!$B$4+J146*Parameter!$B$5+K146*Parameter!$B$6)/SUM(Parameter!$B$4:$B$6),""))</f>
        <v/>
      </c>
      <c r="M146" s="7">
        <f>IF(L146="","",IFERROR(RANK(L146,$L$2:$L$151,0)+COUNTIF($L$2:L146,L146)-1,""))</f>
        <v/>
      </c>
      <c r="N146" s="3">
        <f>IF(A146="","",IF(G146="Fertig","Abgeschlossen",IF(OR(D146="",E146="",M146=""),"Angaben ergänzen",IF(M146&lt;=5,"Zuerst fertigen","Nach Rang einplanen"))))</f>
        <v/>
      </c>
    </row>
    <row r="147">
      <c r="A147" s="18" t="n"/>
      <c r="B147" s="18" t="n"/>
      <c r="C147" s="19" t="n"/>
      <c r="D147" s="20" t="n"/>
      <c r="E147" s="21" t="n"/>
      <c r="F147" s="33" t="n"/>
      <c r="G147" s="21" t="n"/>
      <c r="H147" s="6">
        <f>IF(OR(A147="",D147="",G147="Fertig"),"",MAX(0,Parameter!$B$2-D147))</f>
        <v/>
      </c>
      <c r="I147" s="13">
        <f>IF(OR(A147="",D147="",G147="Fertig"),"",IFERROR(IF(D147&lt;=Parameter!$B$2,100,MAX(0,100-(D147-Parameter!$B$2)*100/Parameter!$B$3)),""))</f>
        <v/>
      </c>
      <c r="J147" s="13">
        <f>IF(OR(A147="",E147="",G147="Fertig"),"",IFERROR(VLOOKUP(E147,Parameter!$D$2:$E$4,2,FALSE),""))</f>
        <v/>
      </c>
      <c r="K147" s="13">
        <f>IF(OR(A147="",G147="Fertig"),"",IFERROR(MIN(100,IF(F147="",0,F147)*100/Parameter!$B$7),""))</f>
        <v/>
      </c>
      <c r="L147" s="13">
        <f>IF(OR(A147="",D147="",E147="",G147="Fertig"),"",IFERROR((I147*Parameter!$B$4+J147*Parameter!$B$5+K147*Parameter!$B$6)/SUM(Parameter!$B$4:$B$6),""))</f>
        <v/>
      </c>
      <c r="M147" s="6">
        <f>IF(L147="","",IFERROR(RANK(L147,$L$2:$L$151,0)+COUNTIF($L$2:L147,L147)-1,""))</f>
        <v/>
      </c>
      <c r="N147" s="5">
        <f>IF(A147="","",IF(G147="Fertig","Abgeschlossen",IF(OR(D147="",E147="",M147=""),"Angaben ergänzen",IF(M147&lt;=5,"Zuerst fertigen","Nach Rang einplanen"))))</f>
        <v/>
      </c>
    </row>
    <row r="148">
      <c r="A148" s="18" t="n"/>
      <c r="B148" s="18" t="n"/>
      <c r="C148" s="19" t="n"/>
      <c r="D148" s="20" t="n"/>
      <c r="E148" s="21" t="n"/>
      <c r="F148" s="33" t="n"/>
      <c r="G148" s="21" t="n"/>
      <c r="H148" s="7">
        <f>IF(OR(A148="",D148="",G148="Fertig"),"",MAX(0,Parameter!$B$2-D148))</f>
        <v/>
      </c>
      <c r="I148" s="10">
        <f>IF(OR(A148="",D148="",G148="Fertig"),"",IFERROR(IF(D148&lt;=Parameter!$B$2,100,MAX(0,100-(D148-Parameter!$B$2)*100/Parameter!$B$3)),""))</f>
        <v/>
      </c>
      <c r="J148" s="10">
        <f>IF(OR(A148="",E148="",G148="Fertig"),"",IFERROR(VLOOKUP(E148,Parameter!$D$2:$E$4,2,FALSE),""))</f>
        <v/>
      </c>
      <c r="K148" s="10">
        <f>IF(OR(A148="",G148="Fertig"),"",IFERROR(MIN(100,IF(F148="",0,F148)*100/Parameter!$B$7),""))</f>
        <v/>
      </c>
      <c r="L148" s="10">
        <f>IF(OR(A148="",D148="",E148="",G148="Fertig"),"",IFERROR((I148*Parameter!$B$4+J148*Parameter!$B$5+K148*Parameter!$B$6)/SUM(Parameter!$B$4:$B$6),""))</f>
        <v/>
      </c>
      <c r="M148" s="7">
        <f>IF(L148="","",IFERROR(RANK(L148,$L$2:$L$151,0)+COUNTIF($L$2:L148,L148)-1,""))</f>
        <v/>
      </c>
      <c r="N148" s="3">
        <f>IF(A148="","",IF(G148="Fertig","Abgeschlossen",IF(OR(D148="",E148="",M148=""),"Angaben ergänzen",IF(M148&lt;=5,"Zuerst fertigen","Nach Rang einplanen"))))</f>
        <v/>
      </c>
    </row>
    <row r="149">
      <c r="A149" s="18" t="n"/>
      <c r="B149" s="18" t="n"/>
      <c r="C149" s="19" t="n"/>
      <c r="D149" s="20" t="n"/>
      <c r="E149" s="21" t="n"/>
      <c r="F149" s="33" t="n"/>
      <c r="G149" s="21" t="n"/>
      <c r="H149" s="6">
        <f>IF(OR(A149="",D149="",G149="Fertig"),"",MAX(0,Parameter!$B$2-D149))</f>
        <v/>
      </c>
      <c r="I149" s="13">
        <f>IF(OR(A149="",D149="",G149="Fertig"),"",IFERROR(IF(D149&lt;=Parameter!$B$2,100,MAX(0,100-(D149-Parameter!$B$2)*100/Parameter!$B$3)),""))</f>
        <v/>
      </c>
      <c r="J149" s="13">
        <f>IF(OR(A149="",E149="",G149="Fertig"),"",IFERROR(VLOOKUP(E149,Parameter!$D$2:$E$4,2,FALSE),""))</f>
        <v/>
      </c>
      <c r="K149" s="13">
        <f>IF(OR(A149="",G149="Fertig"),"",IFERROR(MIN(100,IF(F149="",0,F149)*100/Parameter!$B$7),""))</f>
        <v/>
      </c>
      <c r="L149" s="13">
        <f>IF(OR(A149="",D149="",E149="",G149="Fertig"),"",IFERROR((I149*Parameter!$B$4+J149*Parameter!$B$5+K149*Parameter!$B$6)/SUM(Parameter!$B$4:$B$6),""))</f>
        <v/>
      </c>
      <c r="M149" s="6">
        <f>IF(L149="","",IFERROR(RANK(L149,$L$2:$L$151,0)+COUNTIF($L$2:L149,L149)-1,""))</f>
        <v/>
      </c>
      <c r="N149" s="5">
        <f>IF(A149="","",IF(G149="Fertig","Abgeschlossen",IF(OR(D149="",E149="",M149=""),"Angaben ergänzen",IF(M149&lt;=5,"Zuerst fertigen","Nach Rang einplanen"))))</f>
        <v/>
      </c>
    </row>
    <row r="150">
      <c r="A150" s="18" t="n"/>
      <c r="B150" s="18" t="n"/>
      <c r="C150" s="19" t="n"/>
      <c r="D150" s="20" t="n"/>
      <c r="E150" s="21" t="n"/>
      <c r="F150" s="33" t="n"/>
      <c r="G150" s="21" t="n"/>
      <c r="H150" s="7">
        <f>IF(OR(A150="",D150="",G150="Fertig"),"",MAX(0,Parameter!$B$2-D150))</f>
        <v/>
      </c>
      <c r="I150" s="10">
        <f>IF(OR(A150="",D150="",G150="Fertig"),"",IFERROR(IF(D150&lt;=Parameter!$B$2,100,MAX(0,100-(D150-Parameter!$B$2)*100/Parameter!$B$3)),""))</f>
        <v/>
      </c>
      <c r="J150" s="10">
        <f>IF(OR(A150="",E150="",G150="Fertig"),"",IFERROR(VLOOKUP(E150,Parameter!$D$2:$E$4,2,FALSE),""))</f>
        <v/>
      </c>
      <c r="K150" s="10">
        <f>IF(OR(A150="",G150="Fertig"),"",IFERROR(MIN(100,IF(F150="",0,F150)*100/Parameter!$B$7),""))</f>
        <v/>
      </c>
      <c r="L150" s="10">
        <f>IF(OR(A150="",D150="",E150="",G150="Fertig"),"",IFERROR((I150*Parameter!$B$4+J150*Parameter!$B$5+K150*Parameter!$B$6)/SUM(Parameter!$B$4:$B$6),""))</f>
        <v/>
      </c>
      <c r="M150" s="7">
        <f>IF(L150="","",IFERROR(RANK(L150,$L$2:$L$151,0)+COUNTIF($L$2:L150,L150)-1,""))</f>
        <v/>
      </c>
      <c r="N150" s="3">
        <f>IF(A150="","",IF(G150="Fertig","Abgeschlossen",IF(OR(D150="",E150="",M150=""),"Angaben ergänzen",IF(M150&lt;=5,"Zuerst fertigen","Nach Rang einplanen"))))</f>
        <v/>
      </c>
    </row>
    <row r="151">
      <c r="A151" s="18" t="n"/>
      <c r="B151" s="18" t="n"/>
      <c r="C151" s="19" t="n"/>
      <c r="D151" s="20" t="n"/>
      <c r="E151" s="21" t="n"/>
      <c r="F151" s="33" t="n"/>
      <c r="G151" s="21" t="n"/>
      <c r="H151" s="6">
        <f>IF(OR(A151="",D151="",G151="Fertig"),"",MAX(0,Parameter!$B$2-D151))</f>
        <v/>
      </c>
      <c r="I151" s="13">
        <f>IF(OR(A151="",D151="",G151="Fertig"),"",IFERROR(IF(D151&lt;=Parameter!$B$2,100,MAX(0,100-(D151-Parameter!$B$2)*100/Parameter!$B$3)),""))</f>
        <v/>
      </c>
      <c r="J151" s="13">
        <f>IF(OR(A151="",E151="",G151="Fertig"),"",IFERROR(VLOOKUP(E151,Parameter!$D$2:$E$4,2,FALSE),""))</f>
        <v/>
      </c>
      <c r="K151" s="13">
        <f>IF(OR(A151="",G151="Fertig"),"",IFERROR(MIN(100,IF(F151="",0,F151)*100/Parameter!$B$7),""))</f>
        <v/>
      </c>
      <c r="L151" s="13">
        <f>IF(OR(A151="",D151="",E151="",G151="Fertig"),"",IFERROR((I151*Parameter!$B$4+J151*Parameter!$B$5+K151*Parameter!$B$6)/SUM(Parameter!$B$4:$B$6),""))</f>
        <v/>
      </c>
      <c r="M151" s="6">
        <f>IF(L151="","",IFERROR(RANK(L151,$L$2:$L$151,0)+COUNTIF($L$2:L151,L151)-1,""))</f>
        <v/>
      </c>
      <c r="N151" s="5">
        <f>IF(A151="","",IF(G151="Fertig","Abgeschlossen",IF(OR(D151="",E151="",M151=""),"Angaben ergänzen",IF(M151&lt;=5,"Zuerst fertigen","Nach Rang einplanen"))))</f>
        <v/>
      </c>
    </row>
  </sheetData>
  <autoFilter ref="A1:N151"/>
  <conditionalFormatting sqref="A2:N151">
    <cfRule type="expression" priority="1" dxfId="1" stopIfTrue="1">
      <formula>$G2="Fertig"</formula>
    </cfRule>
  </conditionalFormatting>
  <conditionalFormatting sqref="M2:M151">
    <cfRule type="expression" priority="2" dxfId="2" stopIfTrue="1">
      <formula>AND($G2&lt;&gt;"Fertig",$M2&lt;&gt;"",$M2&lt;=5)</formula>
    </cfRule>
  </conditionalFormatting>
  <conditionalFormatting sqref="D2:D151">
    <cfRule type="expression" priority="3" dxfId="3" stopIfTrue="1">
      <formula>AND($A2&lt;&gt;"",$G2="Offen",$H2&gt;0)</formula>
    </cfRule>
    <cfRule type="expression" priority="4" dxfId="0" stopIfTrue="1">
      <formula>AND($A2&lt;&gt;"",$G2&lt;&gt;"Fertig",$D2="")</formula>
    </cfRule>
  </conditionalFormatting>
  <conditionalFormatting sqref="E2:E151">
    <cfRule type="expression" priority="5" dxfId="0" stopIfTrue="1">
      <formula>AND($A2&lt;&gt;"",$G2&lt;&gt;"Fertig",$E2="")</formula>
    </cfRule>
  </conditionalFormatting>
  <conditionalFormatting sqref="A2:A151">
    <cfRule type="expression" priority="6" dxfId="3" stopIfTrue="1">
      <formula>AND($A2&lt;&gt;"",COUNTIF($A$2:$A$151,$A2)&gt;1)</formula>
    </cfRule>
  </conditionalFormatting>
  <dataValidations count="6">
    <dataValidation sqref="A2:A151" showDropDown="0" showInputMessage="1" showErrorMessage="1" allowBlank="0" errorTitle="Doppelte Auftrag-ID" error="Die Auftrag-ID ist bereits vorhanden." promptTitle="Auftrag-ID" prompt="Eindeutige Auftrag-ID eingeben." type="custom">
      <formula1>OR(A2="",COUNTIF($A$2:$A$151,A2)=1)</formula1>
    </dataValidation>
    <dataValidation sqref="C2:C151" showDropDown="0" showInputMessage="1" showErrorMessage="1" allowBlank="0" errorTitle="Ungültige Menge" error="Die Menge muss eine ganze Zahl größer null sein." promptTitle="Menge" prompt="Ganze Zahl größer null eingeben." type="whole" operator="greaterThan">
      <formula1>0</formula1>
    </dataValidation>
    <dataValidation sqref="D2:D151" showDropDown="0" showInputMessage="1" showErrorMessage="1" allowBlank="0" errorTitle="Ungültiges Datum" error="Bitte einen gültigen Termin eingeben." promptTitle="Zugesagter Termin" prompt="Datum im Format TT.MM.JJJJ eingeben." type="date" operator="between">
      <formula1>DATE(YEAR(TODAY())-10,1,1)</formula1>
      <formula2>DATE(YEAR(TODAY())+20,12,31)</formula2>
    </dataValidation>
    <dataValidation sqref="E2:E151" showDropDown="0" showInputMessage="1" showErrorMessage="1" allowBlank="0" errorTitle="Ungültige Kritikalität" error="Bitte Niedrig, Mittel oder Hoch auswählen." promptTitle="Kritikalität" prompt="Fachlich begründete Kritikalität auswählen." type="list">
      <formula1>"Niedrig,Mittel,Hoch"</formula1>
    </dataValidation>
    <dataValidation sqref="F2:F151" showDropDown="0" showInputMessage="1" showErrorMessage="1" allowBlank="0" errorTitle="Ungültiger Planwert" error="Der Pönale-Planwert darf nicht negativ sein." promptTitle="Pönale-Planwert" prompt="Optionalen Planwert ab 0,00 € eingeben." type="decimal" operator="greaterThanOrEqual">
      <formula1>0</formula1>
    </dataValidation>
    <dataValidation sqref="G2:G151" showDropDown="0" showInputMessage="1" showErrorMessage="1" allowBlank="0" errorTitle="Ungültiger Status" error="Bitte Offen oder Fertig auswählen." promptTitle="Status" prompt="Bearbeitungsstatus auswählen." type="list">
      <formula1>"Offen,Fertig"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G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4" customWidth="1" min="3" max="3"/>
    <col width="18" customWidth="1" min="4" max="4"/>
    <col width="12" customWidth="1" min="5" max="5"/>
    <col width="4" customWidth="1" min="6" max="6"/>
    <col width="68" customWidth="1" min="7" max="7"/>
  </cols>
  <sheetData>
    <row r="1" ht="30" customHeight="1">
      <c r="A1" s="17" t="inlineStr">
        <is>
          <t>Bewertungsparameter</t>
        </is>
      </c>
      <c r="B1" s="17" t="inlineStr">
        <is>
          <t>Wert</t>
        </is>
      </c>
      <c r="C1" s="17" t="inlineStr"/>
      <c r="D1" s="17" t="inlineStr">
        <is>
          <t>Kritikalität</t>
        </is>
      </c>
      <c r="E1" s="17" t="inlineStr">
        <is>
          <t>Punkte</t>
        </is>
      </c>
      <c r="F1" s="17" t="inlineStr"/>
      <c r="G1" s="17" t="inlineStr">
        <is>
          <t>Erläuterung</t>
        </is>
      </c>
    </row>
    <row r="2">
      <c r="A2" s="3" t="inlineStr">
        <is>
          <t>Stichtag</t>
        </is>
      </c>
      <c r="B2" s="23" t="n">
        <v>46273</v>
      </c>
      <c r="D2" s="24" t="inlineStr">
        <is>
          <t>Niedrig</t>
        </is>
      </c>
      <c r="E2" s="34" t="n">
        <v>25</v>
      </c>
      <c r="G2" s="3" t="inlineStr">
        <is>
          <t>Bewertungsdatum für Verzug und Termindruck.</t>
        </is>
      </c>
    </row>
    <row r="3">
      <c r="A3" s="5" t="inlineStr">
        <is>
          <t>Planungsfenster (Tage)</t>
        </is>
      </c>
      <c r="B3" s="26" t="n">
        <v>14</v>
      </c>
      <c r="D3" s="24" t="inlineStr">
        <is>
          <t>Mittel</t>
        </is>
      </c>
      <c r="E3" s="34" t="n">
        <v>60</v>
      </c>
      <c r="G3" s="5" t="inlineStr">
        <is>
          <t>Zeitraum, in dem der Termindruck von 100 auf 0 sinkt.</t>
        </is>
      </c>
    </row>
    <row r="4">
      <c r="A4" s="3" t="inlineStr">
        <is>
          <t>Gewicht Termin (%)</t>
        </is>
      </c>
      <c r="B4" s="35" t="n">
        <v>50</v>
      </c>
      <c r="D4" s="24" t="inlineStr">
        <is>
          <t>Hoch</t>
        </is>
      </c>
      <c r="E4" s="34" t="n">
        <v>100</v>
      </c>
      <c r="G4" s="3" t="inlineStr">
        <is>
          <t>Anteil des Termindrucks am Prioritätswert.</t>
        </is>
      </c>
    </row>
    <row r="5">
      <c r="A5" s="5" t="inlineStr">
        <is>
          <t>Gewicht Kritikalität (%)</t>
        </is>
      </c>
      <c r="B5" s="35" t="n">
        <v>30</v>
      </c>
      <c r="D5" s="28" t="n"/>
      <c r="E5" s="28" t="n"/>
      <c r="G5" s="5" t="inlineStr">
        <is>
          <t>Anteil der fachlich vergebenen Kritikalität.</t>
        </is>
      </c>
    </row>
    <row r="6">
      <c r="A6" s="3" t="inlineStr">
        <is>
          <t>Gewicht Pönale (%)</t>
        </is>
      </c>
      <c r="B6" s="35" t="n">
        <v>20</v>
      </c>
      <c r="D6" s="28" t="n"/>
      <c r="E6" s="28" t="n"/>
      <c r="G6" s="3" t="inlineStr">
        <is>
          <t>Anteil des optionalen Pönale-Planwerts.</t>
        </is>
      </c>
    </row>
    <row r="7">
      <c r="A7" s="5" t="inlineStr">
        <is>
          <t>Pönalen-Referenzwert</t>
        </is>
      </c>
      <c r="B7" s="36" t="n">
        <v>1000</v>
      </c>
      <c r="D7" s="28" t="n"/>
      <c r="E7" s="28" t="n"/>
      <c r="G7" s="5" t="inlineStr">
        <is>
          <t>Planwert, bei dem 100 Pönalenpunkte erreicht werden.</t>
        </is>
      </c>
    </row>
    <row r="8">
      <c r="A8" s="3" t="n"/>
      <c r="B8" s="28" t="n"/>
      <c r="D8" s="28" t="n"/>
      <c r="E8" s="28" t="n"/>
      <c r="G8" s="3" t="n"/>
    </row>
    <row r="9">
      <c r="A9" s="24" t="inlineStr">
        <is>
          <t>Parameterkontrolle</t>
        </is>
      </c>
      <c r="B9" s="30">
        <f>IF(AND(SUM(B4:B6)=100,B3&gt;0,B7&gt;0),"OK","Parameter prüfen")</f>
        <v/>
      </c>
      <c r="D9" s="28" t="n"/>
      <c r="E9" s="28" t="n"/>
      <c r="G9" s="24" t="inlineStr">
        <is>
          <t>Die Kontrolle warnt bei einer Gewichtssumme ungleich 100 sowie bei ungültigem Planungsfenster oder Referenzwert.</t>
        </is>
      </c>
    </row>
    <row r="10"/>
    <row r="11">
      <c r="A11" s="14" t="inlineStr">
        <is>
          <t>Hinweise zur Anwendung</t>
        </is>
      </c>
      <c r="B11" s="14" t="n"/>
      <c r="C11" s="14" t="n"/>
      <c r="D11" s="14" t="n"/>
      <c r="E11" s="14" t="n"/>
      <c r="F11" s="14" t="n"/>
      <c r="G11" s="14" t="n"/>
    </row>
    <row r="12" ht="34" customHeight="1">
      <c r="G12" s="15" t="inlineStr">
        <is>
          <t>Niedrige Rangnummern werden zuerst zur Fertigung eingeplant.</t>
        </is>
      </c>
    </row>
    <row r="13" ht="34" customHeight="1">
      <c r="G13" s="16" t="inlineStr">
        <is>
          <t>Ein leerer Pönale-Planwert wird mit null Punkten berücksichtigt.</t>
        </is>
      </c>
    </row>
    <row r="14" ht="34" customHeight="1">
      <c r="G14" s="15" t="inlineStr">
        <is>
          <t>Fehlender Termin oder fehlende Kritikalität verhindert Prioritätswert und Rang.</t>
        </is>
      </c>
    </row>
    <row r="15" ht="34" customHeight="1">
      <c r="G15" s="16" t="inlineStr">
        <is>
          <t>Materialverfügbarkeit, Kapazität, Rüstfolge und technische Machbarkeit sind manuell zu prüfen.</t>
        </is>
      </c>
    </row>
    <row r="16" ht="34" customHeight="1">
      <c r="G16" s="15" t="inlineStr">
        <is>
          <t>Die Bewertung ist keine Feinplanung und keine Auftragsfortschritts-, Kosten- oder Personaleinsatzdokumentation.</t>
        </is>
      </c>
    </row>
    <row r="17" ht="34" customHeight="1">
      <c r="G17" s="16" t="inlineStr">
        <is>
          <t>Pönale-Werte sind ausschließlich interne Planungsannahmen und begründen keine rechtliche Aussage.</t>
        </is>
      </c>
    </row>
  </sheetData>
  <conditionalFormatting sqref="B9">
    <cfRule type="expression" priority="1" dxfId="0" stopIfTrue="1">
      <formula>$B$9="Parameter prüfen"</formula>
    </cfRule>
  </conditionalFormatting>
  <dataValidations count="5">
    <dataValidation sqref="B2" showDropDown="0" showInputMessage="0" showErrorMessage="1" allowBlank="0" errorTitle="Ungültiges Datum" error="Bitte einen gültigen Stichtag eingeben." type="date" operator="between">
      <formula1>DATE(YEAR(TODAY())-10,1,1)</formula1>
      <formula2>DATE(YEAR(TODAY())+20,12,31)</formula2>
    </dataValidation>
    <dataValidation sqref="B3" showDropDown="0" showInputMessage="0" showErrorMessage="1" allowBlank="0" errorTitle="Ungültiges Planungsfenster" error="Das Planungsfenster muss eine ganze Zahl größer null sein." type="whole" operator="greaterThan">
      <formula1>0</formula1>
    </dataValidation>
    <dataValidation sqref="B4:B6" showDropDown="0" showInputMessage="0" showErrorMessage="1" allowBlank="0" errorTitle="Ungültiges Gewicht" error="Ein Gewicht muss zwischen 0 und 100 liegen." type="decimal" operator="between">
      <formula1>0</formula1>
      <formula2>100</formula2>
    </dataValidation>
    <dataValidation sqref="B7" showDropDown="0" showInputMessage="0" showErrorMessage="1" allowBlank="0" errorTitle="Ungültiger Referenzwert" error="Der Referenzwert muss größer null sein." type="decimal" operator="greaterThan">
      <formula1>0</formula1>
    </dataValidation>
    <dataValidation sqref="E2:E4" showDropDown="0" showInputMessage="0" showErrorMessage="1" allowBlank="0" errorTitle="Ungültige Punktzahl" error="Die Punktzahl muss zwischen 0 und 100 liegen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Auftragspriorisierung Produktion</dc:title>
  <dc:description xmlns:dc="http://purl.org/dc/elements/1.1/">Interne Planungshilfe zur Priorisierung offener Produktionsaufträge nach Termin, Kritikalität und optionalem Pönale-Planwert.</dc:description>
  <dc:subject xmlns:dc="http://purl.org/dc/elements/1.1/">Priorisierung offener Produktionsaufträge</dc:subject>
  <dcterms:created xmlns:dcterms="http://purl.org/dc/terms/" xmlns:xsi="http://www.w3.org/2001/XMLSchema-instance" xsi:type="dcterms:W3CDTF">2026-09-08T18:32:35Z</dcterms:created>
  <dcterms:modified xmlns:dcterms="http://purl.org/dc/terms/" xmlns:xsi="http://www.w3.org/2001/XMLSchema-instance" xsi:type="dcterms:W3CDTF">2026-09-08T18:32:36+00:00Z</dcterms:modified>
</cp:coreProperties>
</file>