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usammenfassung" sheetId="1" state="visible" r:id="rId1"/>
    <sheet xmlns:r="http://schemas.openxmlformats.org/officeDocument/2006/relationships" name="Kapazitätsplanung" sheetId="2" state="visible" r:id="rId2"/>
    <sheet xmlns:r="http://schemas.openxmlformats.org/officeDocument/2006/relationships" name="Parameter" sheetId="3" state="visible" r:id="rId3"/>
    <sheet xmlns:r="http://schemas.openxmlformats.org/officeDocument/2006/relationships" name="Anweisungen" sheetId="4" state="visible" r:id="rId4"/>
  </sheets>
  <definedNames>
    <definedName name="_xlnm._FilterDatabase" localSheetId="1" hidden="1">'Kapazitätsplanung'!$A$6:$R$106</definedName>
    <definedName name="_xlnm._FilterDatabase" localSheetId="2" hidden="1">'Parameter'!$A$6:$D$10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.MM.YYYY HH:MM"/>
    <numFmt numFmtId="165" formatCode="0.0%"/>
    <numFmt numFmtId="166" formatCode="DD.MM.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color rgb="001F2D30"/>
      <sz val="10"/>
    </font>
    <font>
      <name val="Aptos"/>
      <b val="1"/>
      <color rgb="001F2D30"/>
      <sz val="10"/>
    </font>
    <font>
      <name val="Aptos"/>
      <i val="1"/>
      <color rgb="001F2D30"/>
      <sz val="9"/>
    </font>
  </fonts>
  <fills count="7">
    <fill>
      <patternFill/>
    </fill>
    <fill>
      <patternFill patternType="gray125"/>
    </fill>
    <fill>
      <patternFill patternType="solid">
        <fgColor rgb="00112A32"/>
      </patternFill>
    </fill>
    <fill>
      <patternFill patternType="solid">
        <fgColor rgb="00B8441C"/>
      </patternFill>
    </fill>
    <fill>
      <patternFill patternType="solid">
        <fgColor rgb="00F3F0E8"/>
      </patternFill>
    </fill>
    <fill>
      <patternFill patternType="solid">
        <fgColor rgb="00FFFFFF"/>
      </patternFill>
    </fill>
    <fill>
      <patternFill patternType="solid">
        <fgColor rgb="00FFF0AE"/>
      </patternFill>
    </fill>
  </fills>
  <borders count="2">
    <border>
      <left/>
      <right/>
      <top/>
      <bottom/>
      <diagonal/>
    </border>
    <border>
      <left style="thin">
        <color rgb="00B8C4C1"/>
      </left>
      <right style="thin">
        <color rgb="00B8C4C1"/>
      </right>
      <top style="thin">
        <color rgb="00B8C4C1"/>
      </top>
      <bottom style="thin">
        <color rgb="00B8C4C1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3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3" fontId="3" fillId="4" borderId="1" applyAlignment="1" pivotButton="0" quotePrefix="0" xfId="0">
      <alignment horizontal="right" vertical="center"/>
    </xf>
    <xf numFmtId="4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166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3" fontId="3" fillId="5" borderId="1" applyAlignment="1" pivotButton="0" quotePrefix="0" xfId="0">
      <alignment horizontal="right" vertical="center"/>
    </xf>
    <xf numFmtId="4" fontId="3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1" fontId="3" fillId="5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0" fontId="4" fillId="6" borderId="0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/>
    </xf>
    <xf numFmtId="166" fontId="3" fillId="6" borderId="1" applyAlignment="1" pivotButton="0" quotePrefix="0" xfId="0">
      <alignment horizontal="right" vertical="center"/>
    </xf>
    <xf numFmtId="3" fontId="3" fillId="6" borderId="1" applyAlignment="1" pivotButton="0" quotePrefix="0" xfId="0">
      <alignment horizontal="right" vertical="center"/>
    </xf>
    <xf numFmtId="1" fontId="3" fillId="6" borderId="1" applyAlignment="1" pivotButton="0" quotePrefix="0" xfId="0">
      <alignment horizontal="right" vertical="center"/>
    </xf>
    <xf numFmtId="2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165" fontId="3" fillId="6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B8441C"/>
        </patternFill>
      </fill>
    </dxf>
    <dxf>
      <font>
        <name val="Aptos"/>
        <color rgb="00FFFFFF"/>
        <sz val="10"/>
      </font>
      <fill>
        <patternFill patternType="solid">
          <fgColor rgb="00B8441C"/>
        </patternFill>
      </fill>
    </dxf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Auslastung je Arbeitsplatz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strRef>
              <f>'Zusammenfassung'!G6</f>
            </strRef>
          </tx>
          <spPr>
            <a:solidFill xmlns:a="http://schemas.openxmlformats.org/drawingml/2006/main">
              <a:srgbClr val="397A62"/>
            </a:solidFill>
            <a:ln xmlns:a="http://schemas.openxmlformats.org/drawingml/2006/main">
              <a:solidFill>
                <a:srgbClr val="397A62"/>
              </a:solidFill>
              <a:prstDash val="solid"/>
            </a:ln>
          </spPr>
          <cat>
            <numRef>
              <f>'Zusammenfassung'!$D$7:$D$11</f>
            </numRef>
          </cat>
          <val>
            <numRef>
              <f>'Zusammenfassung'!$G$7:$G$11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Arbeitsplatz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Auslastung</a:t>
                </a:r>
              </a:p>
            </rich>
          </tx>
        </title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12</row>
      <rowOff>0</rowOff>
    </from>
    <ext cx="6120000" cy="34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B8441C"/>
    <outlinePr summaryBelow="1" summaryRight="1"/>
    <pageSetUpPr fitToPage="1"/>
  </sheetPr>
  <dimension ref="A1:H2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9" customWidth="1" min="1" max="1"/>
    <col width="48" customWidth="1" min="2" max="2"/>
    <col width="3" customWidth="1" min="3" max="3"/>
    <col width="14" customWidth="1" min="4" max="4"/>
    <col width="13" customWidth="1" min="5" max="5"/>
    <col width="13" customWidth="1" min="6" max="6"/>
    <col width="13" customWidth="1" min="7" max="7"/>
    <col width="30" customWidth="1" min="8" max="8"/>
  </cols>
  <sheetData>
    <row r="1" ht="28" customHeight="1">
      <c r="A1" s="1" t="inlineStr">
        <is>
          <t>Arbeitsplatzkapazität Excel – Zusammenfassung</t>
        </is>
      </c>
    </row>
    <row r="2" ht="31" customHeight="1">
      <c r="A2" s="3" t="inlineStr">
        <is>
          <t>Zweck</t>
        </is>
      </c>
      <c r="B2" s="4" t="inlineStr">
        <is>
          <t>Verdichtet den erfassten Bedarf und die berechnete Kapazität je fiktivem Arbeitsplatz und Planungszeitraum.</t>
        </is>
      </c>
    </row>
    <row r="3" ht="31" customHeight="1">
      <c r="A3" s="3" t="inlineStr">
        <is>
          <t>Datenquelle</t>
        </is>
      </c>
      <c r="B3" s="4" t="inlineStr">
        <is>
          <t>Manuelle Eingaben und Formeln aus dem Blatt „Kapazitätsplanung“ sowie veränderbare Schwellenwerte aus „Parameter“.</t>
        </is>
      </c>
    </row>
    <row r="4" ht="31" customHeight="1">
      <c r="A4" s="3" t="inlineStr">
        <is>
          <t>Sichtbares Ergebnis</t>
        </is>
      </c>
      <c r="B4" s="4" t="inlineStr">
        <is>
          <t>Zeigt Planungsumfang, gewichtete Auslastung, lokale Überlastungen und die dadurch unterstützte Kapazitätsentscheidung.</t>
        </is>
      </c>
    </row>
    <row r="5"/>
    <row r="6" ht="31" customHeight="1">
      <c r="A6" s="5" t="inlineStr">
        <is>
          <t>Kennzahl</t>
        </is>
      </c>
      <c r="B6" s="5" t="inlineStr">
        <is>
          <t>Wert</t>
        </is>
      </c>
      <c r="D6" s="5" t="inlineStr">
        <is>
          <t>Kurzcode</t>
        </is>
      </c>
      <c r="E6" s="5" t="inlineStr">
        <is>
          <t>Bedarf</t>
        </is>
      </c>
      <c r="F6" s="5" t="inlineStr">
        <is>
          <t>Kapazität</t>
        </is>
      </c>
      <c r="G6" s="5" t="inlineStr">
        <is>
          <t>Auslastung</t>
        </is>
      </c>
      <c r="H6" s="5" t="inlineStr">
        <is>
          <t>Arbeitsplatz</t>
        </is>
      </c>
    </row>
    <row r="7">
      <c r="A7" s="6" t="inlineStr">
        <is>
          <t>Planungsstand</t>
        </is>
      </c>
      <c r="B7" s="37" t="n">
        <v>46274.45622846065</v>
      </c>
      <c r="D7" s="8" t="inlineStr">
        <is>
          <t>M-Alpha</t>
        </is>
      </c>
      <c r="E7" s="9">
        <f>IF(COUNTIF('Kapazitätsplanung'!$C$7:$C$106,$H7)=0,"",SUMIF('Kapazitätsplanung'!$C$7:$C$106,$H7,'Kapazitätsplanung'!$E$7:$E$106))</f>
        <v/>
      </c>
      <c r="F7" s="10">
        <f>IF(COUNTIF('Kapazitätsplanung'!$C$7:$C$106,$H7)=0,"",SUMIF('Kapazitätsplanung'!$C$7:$C$106,$H7,'Kapazitätsplanung'!$N$7:$N$106))</f>
        <v/>
      </c>
      <c r="G7" s="38">
        <f>IFERROR(E7/F7,"")</f>
        <v/>
      </c>
      <c r="H7" s="8">
        <f>'Parameter'!A15</f>
        <v/>
      </c>
    </row>
    <row r="8">
      <c r="A8" s="12" t="inlineStr">
        <is>
          <t>Planungsbeginn</t>
        </is>
      </c>
      <c r="B8" s="13">
        <f>IF(COUNT('Kapazitätsplanung'!$B$7:$B$106)=0,"",MIN('Kapazitätsplanung'!$B$7:$B$106))</f>
        <v/>
      </c>
      <c r="D8" s="14" t="inlineStr">
        <is>
          <t>P-Beta</t>
        </is>
      </c>
      <c r="E8" s="15">
        <f>IF(COUNTIF('Kapazitätsplanung'!$C$7:$C$106,$H8)=0,"",SUMIF('Kapazitätsplanung'!$C$7:$C$106,$H8,'Kapazitätsplanung'!$E$7:$E$106))</f>
        <v/>
      </c>
      <c r="F8" s="16">
        <f>IF(COUNTIF('Kapazitätsplanung'!$C$7:$C$106,$H8)=0,"",SUMIF('Kapazitätsplanung'!$C$7:$C$106,$H8,'Kapazitätsplanung'!$N$7:$N$106))</f>
        <v/>
      </c>
      <c r="G8" s="39">
        <f>IFERROR(E8/F8,"")</f>
        <v/>
      </c>
      <c r="H8" s="14">
        <f>'Parameter'!A16</f>
        <v/>
      </c>
    </row>
    <row r="9">
      <c r="A9" s="6" t="inlineStr">
        <is>
          <t>Planungsende</t>
        </is>
      </c>
      <c r="B9" s="18">
        <f>IF(COUNT('Kapazitätsplanung'!$B$7:$B$106)=0,"",MAX('Kapazitätsplanung'!$B$7:$B$106)+6)</f>
        <v/>
      </c>
      <c r="D9" s="8" t="inlineStr">
        <is>
          <t>V-Gamma</t>
        </is>
      </c>
      <c r="E9" s="9">
        <f>IF(COUNTIF('Kapazitätsplanung'!$C$7:$C$106,$H9)=0,"",SUMIF('Kapazitätsplanung'!$C$7:$C$106,$H9,'Kapazitätsplanung'!$E$7:$E$106))</f>
        <v/>
      </c>
      <c r="F9" s="10">
        <f>IF(COUNTIF('Kapazitätsplanung'!$C$7:$C$106,$H9)=0,"",SUMIF('Kapazitätsplanung'!$C$7:$C$106,$H9,'Kapazitätsplanung'!$N$7:$N$106))</f>
        <v/>
      </c>
      <c r="G9" s="38">
        <f>IFERROR(E9/F9,"")</f>
        <v/>
      </c>
      <c r="H9" s="8">
        <f>'Parameter'!A17</f>
        <v/>
      </c>
    </row>
    <row r="10">
      <c r="A10" s="12" t="inlineStr">
        <is>
          <t>Erfasste Planungszeilen</t>
        </is>
      </c>
      <c r="B10" s="19">
        <f>COUNTIF('Kapazitätsplanung'!$A$7:$A$106,"&lt;&gt;")</f>
        <v/>
      </c>
      <c r="D10" s="14" t="inlineStr">
        <is>
          <t>B-Delta</t>
        </is>
      </c>
      <c r="E10" s="15">
        <f>IF(COUNTIF('Kapazitätsplanung'!$C$7:$C$106,$H10)=0,"",SUMIF('Kapazitätsplanung'!$C$7:$C$106,$H10,'Kapazitätsplanung'!$E$7:$E$106))</f>
        <v/>
      </c>
      <c r="F10" s="16">
        <f>IF(COUNTIF('Kapazitätsplanung'!$C$7:$C$106,$H10)=0,"",SUMIF('Kapazitätsplanung'!$C$7:$C$106,$H10,'Kapazitätsplanung'!$N$7:$N$106))</f>
        <v/>
      </c>
      <c r="G10" s="39">
        <f>IFERROR(E10/F10,"")</f>
        <v/>
      </c>
      <c r="H10" s="14">
        <f>'Parameter'!A18</f>
        <v/>
      </c>
    </row>
    <row r="11">
      <c r="A11" s="6" t="inlineStr">
        <is>
          <t>Gesamtbedarf [Stk]</t>
        </is>
      </c>
      <c r="B11" s="10">
        <f>SUM('Kapazitätsplanung'!$E$7:$E$106)</f>
        <v/>
      </c>
      <c r="D11" s="8" t="inlineStr">
        <is>
          <t>F-Epsilon</t>
        </is>
      </c>
      <c r="E11" s="9">
        <f>IF(COUNTIF('Kapazitätsplanung'!$C$7:$C$106,$H11)=0,"",SUMIF('Kapazitätsplanung'!$C$7:$C$106,$H11,'Kapazitätsplanung'!$E$7:$E$106))</f>
        <v/>
      </c>
      <c r="F11" s="10">
        <f>IF(COUNTIF('Kapazitätsplanung'!$C$7:$C$106,$H11)=0,"",SUMIF('Kapazitätsplanung'!$C$7:$C$106,$H11,'Kapazitätsplanung'!$N$7:$N$106))</f>
        <v/>
      </c>
      <c r="G11" s="38">
        <f>IFERROR(E11/F11,"")</f>
        <v/>
      </c>
      <c r="H11" s="8">
        <f>'Parameter'!A19</f>
        <v/>
      </c>
    </row>
    <row r="12">
      <c r="A12" s="12" t="inlineStr">
        <is>
          <t>Gesamtkapazität [Stk]</t>
        </is>
      </c>
      <c r="B12" s="16">
        <f>SUM('Kapazitätsplanung'!$N$7:$N$106)</f>
        <v/>
      </c>
    </row>
    <row r="13">
      <c r="A13" s="6" t="inlineStr">
        <is>
          <t>Kapazitätssaldo [Stk]</t>
        </is>
      </c>
      <c r="B13" s="10">
        <f>SUM('Kapazitätsplanung'!$P$7:$P$106)</f>
        <v/>
      </c>
    </row>
    <row r="14">
      <c r="A14" s="12" t="inlineStr">
        <is>
          <t>Gewichtete Auslastung</t>
        </is>
      </c>
      <c r="B14" s="39">
        <f>IFERROR(B11/B12,"")</f>
        <v/>
      </c>
    </row>
    <row r="15">
      <c r="A15" s="6" t="inlineStr">
        <is>
          <t>Überlastete Kombinationen</t>
        </is>
      </c>
      <c r="B15" s="20">
        <f>COUNTIF('Kapazitätsplanung'!$Q$7:$Q$106,"Überlastet")</f>
        <v/>
      </c>
    </row>
    <row r="16">
      <c r="A16" s="12" t="inlineStr">
        <is>
          <t>Unvollständige Zeilen</t>
        </is>
      </c>
      <c r="B16" s="19">
        <f>COUNTIF('Kapazitätsplanung'!$Q$7:$Q$106,"Eingabe unvollständig")</f>
        <v/>
      </c>
    </row>
    <row r="17" ht="34" customHeight="1">
      <c r="A17" s="6" t="inlineStr">
        <is>
          <t>Unterstützte Entscheidung</t>
        </is>
      </c>
      <c r="B17" s="21">
        <f>IF(B10=0,"Keine Planungsdaten",IF(B16&gt;0,"Eingaben vervollständigen",IF(B15&gt;0,"Kapazitätsmaßnahme je überlasteter Kombination prüfen","Kapazität im erfassten Horizont ausreichend")))</f>
        <v/>
      </c>
    </row>
    <row r="18"/>
    <row r="19" ht="31" customHeight="1">
      <c r="A19" s="5" t="inlineStr">
        <is>
          <t>Nutzungskontext</t>
        </is>
      </c>
      <c r="B19" s="5" t="inlineStr">
        <is>
          <t>Beschreibung</t>
        </is>
      </c>
    </row>
    <row r="20" ht="42" customHeight="1">
      <c r="A20" s="12" t="inlineStr">
        <is>
          <t>Nutzer</t>
        </is>
      </c>
      <c r="B20" s="22" t="inlineStr">
        <is>
          <t>Produktionsplanung, Arbeitsvorbereitung und Schichtkoordination eines eindeutig fiktiven Fertigungsbetriebs.</t>
        </is>
      </c>
    </row>
    <row r="21" ht="42" customHeight="1">
      <c r="A21" s="6" t="inlineStr">
        <is>
          <t>Zeitpunkt</t>
        </is>
      </c>
      <c r="B21" s="21" t="inlineStr">
        <is>
          <t>Vor einer Wochen- oder Schichtentscheidung; der konkrete Erstellungszeitpunkt steht unter „Planungsstand“.</t>
        </is>
      </c>
    </row>
    <row r="22" ht="42" customHeight="1">
      <c r="A22" s="12" t="inlineStr">
        <is>
          <t>Eingaben</t>
        </is>
      </c>
      <c r="B22" s="22" t="inlineStr">
        <is>
          <t>Zeitraum, Arbeitsplatz, fiktiver Artikel, Bedarf, Arbeitstage, Schichten, Stunden, Besetzung, Leistungsgrad, Störanteil, Personalminuten und Rolle.</t>
        </is>
      </c>
    </row>
    <row r="23" ht="42" customHeight="1">
      <c r="A23" s="6" t="inlineStr">
        <is>
          <t>Unterstützte Entscheidung</t>
        </is>
      </c>
      <c r="B23" s="21" t="inlineStr">
        <is>
          <t>Beurteilen, ob Besetzung, Arbeitsrhythmus und verfügbare Zeit den Bedarf je Arbeitsplatz- und Periodenkombination decken oder ob eine manuelle Maßnahme geprüft werden soll.</t>
        </is>
      </c>
    </row>
    <row r="24" ht="42" customHeight="1">
      <c r="A24" s="12" t="inlineStr">
        <is>
          <t>Abgrenzung</t>
        </is>
      </c>
      <c r="B24" s="22" t="inlineStr">
        <is>
          <t>Keine ERP-/MES-Anbindung, keine Echtzeitsynchronisierung und keine Aussage zu Konformität, Freigabe oder rechtlichen Anforderungen.</t>
        </is>
      </c>
    </row>
  </sheetData>
  <mergeCells count="1">
    <mergeCell ref="A1:H1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B8441C"/>
    <outlinePr summaryBelow="1" summaryRight="1"/>
    <pageSetUpPr fitToPage="1"/>
  </sheetPr>
  <dimension ref="A1:R1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29" customWidth="1" min="3" max="3"/>
    <col width="25" customWidth="1" min="4" max="4"/>
    <col width="14" customWidth="1" min="5" max="5"/>
    <col width="12" customWidth="1" min="6" max="6"/>
    <col width="14" customWidth="1" min="7" max="7"/>
    <col width="16" customWidth="1" min="8" max="8"/>
    <col width="17" customWidth="1" min="9" max="9"/>
    <col width="14" customWidth="1" min="10" max="10"/>
    <col width="13" customWidth="1" min="11" max="11"/>
    <col width="18" customWidth="1" min="12" max="12"/>
    <col width="18" customWidth="1" min="13" max="13"/>
    <col width="18" customWidth="1" min="14" max="14"/>
    <col width="14" customWidth="1" min="15" max="15"/>
    <col width="15" customWidth="1" min="16" max="16"/>
    <col width="22" customWidth="1" min="17" max="17"/>
    <col width="24" customWidth="1" min="18" max="18"/>
  </cols>
  <sheetData>
    <row r="1" ht="28" customHeight="1">
      <c r="A1" s="1" t="inlineStr">
        <is>
          <t>Arbeitsplatzkapazität – operative Planung</t>
        </is>
      </c>
    </row>
    <row r="2" ht="31" customHeight="1">
      <c r="A2" s="3" t="inlineStr">
        <is>
          <t>Zweck</t>
        </is>
      </c>
      <c r="B2" s="4" t="inlineStr">
        <is>
          <t>Erfasst je Zeile eine fiktive Arbeitsplatz-, Artikel- und Periodenkombination und berechnet deren verfügbare Minuten und Stückkapazität.</t>
        </is>
      </c>
    </row>
    <row r="3" ht="31" customHeight="1">
      <c r="A3" s="3" t="inlineStr">
        <is>
          <t>Datenquelle</t>
        </is>
      </c>
      <c r="B3" s="4" t="inlineStr">
        <is>
          <t>Gelb markierte manuelle Planungswerte; Schwellenwerte und Auswahllisten stammen aus „Parameter“.</t>
        </is>
      </c>
    </row>
    <row r="4" ht="31" customHeight="1">
      <c r="A4" s="3" t="inlineStr">
        <is>
          <t>Sichtbares Ergebnis</t>
        </is>
      </c>
      <c r="B4" s="4" t="inlineStr">
        <is>
          <t>Zeigt Kapazität, Auslastung, Saldo und eine nachvollziehbare Einstufung für die manuelle Planungsentscheidung.</t>
        </is>
      </c>
    </row>
    <row r="5" ht="25" customHeight="1">
      <c r="A5" s="23" t="inlineStr">
        <is>
          <t>Gelb = veränderbare Eingabe; Formelfelder M bis Q werden nach Excel-Neuberechnung ausgewertet.</t>
        </is>
      </c>
    </row>
    <row r="6" ht="31" customHeight="1">
      <c r="A6" s="5" t="inlineStr">
        <is>
          <t>Planungs-ID</t>
        </is>
      </c>
      <c r="B6" s="5" t="inlineStr">
        <is>
          <t>Periodenstart</t>
        </is>
      </c>
      <c r="C6" s="5" t="inlineStr">
        <is>
          <t>Arbeitsplatz</t>
        </is>
      </c>
      <c r="D6" s="5" t="inlineStr">
        <is>
          <t>Fiktiver Artikel</t>
        </is>
      </c>
      <c r="E6" s="5" t="inlineStr">
        <is>
          <t>Bedarf [Stk]</t>
        </is>
      </c>
      <c r="F6" s="5" t="inlineStr">
        <is>
          <t>Arbeitstage</t>
        </is>
      </c>
      <c r="G6" s="5" t="inlineStr">
        <is>
          <t>Schichten/Tag</t>
        </is>
      </c>
      <c r="H6" s="5" t="inlineStr">
        <is>
          <t>Stunden/Schicht</t>
        </is>
      </c>
      <c r="I6" s="5" t="inlineStr">
        <is>
          <t>Besetzung [Pers.]</t>
        </is>
      </c>
      <c r="J6" s="5" t="inlineStr">
        <is>
          <t>Leistungsgrad</t>
        </is>
      </c>
      <c r="K6" s="5" t="inlineStr">
        <is>
          <t>Störanteil</t>
        </is>
      </c>
      <c r="L6" s="5" t="inlineStr">
        <is>
          <t>Personalmin./Stk</t>
        </is>
      </c>
      <c r="M6" s="5" t="inlineStr">
        <is>
          <t>Verfügbare Min.</t>
        </is>
      </c>
      <c r="N6" s="5" t="inlineStr">
        <is>
          <t>Kapazität [Stk]</t>
        </is>
      </c>
      <c r="O6" s="5" t="inlineStr">
        <is>
          <t>Auslastung</t>
        </is>
      </c>
      <c r="P6" s="5" t="inlineStr">
        <is>
          <t>Saldo [Stk]</t>
        </is>
      </c>
      <c r="Q6" s="5" t="inlineStr">
        <is>
          <t>Einstufung</t>
        </is>
      </c>
      <c r="R6" s="5" t="inlineStr">
        <is>
          <t>Verantwortungsrolle</t>
        </is>
      </c>
    </row>
    <row r="7" ht="22" customHeight="1">
      <c r="A7" s="24" t="inlineStr">
        <is>
          <t>KP-001</t>
        </is>
      </c>
      <c r="B7" s="25" t="n">
        <v>46272</v>
      </c>
      <c r="C7" s="24" t="inlineStr">
        <is>
          <t>Montagezelle M-Alpha</t>
        </is>
      </c>
      <c r="D7" s="24" t="inlineStr">
        <is>
          <t>Fiktivmodul Aster</t>
        </is>
      </c>
      <c r="E7" s="26" t="n">
        <v>800</v>
      </c>
      <c r="F7" s="27" t="n">
        <v>5</v>
      </c>
      <c r="G7" s="28" t="n">
        <v>2</v>
      </c>
      <c r="H7" s="28" t="n">
        <v>8</v>
      </c>
      <c r="I7" s="28" t="n">
        <v>2</v>
      </c>
      <c r="J7" s="40" t="n">
        <v>0.9</v>
      </c>
      <c r="K7" s="40" t="n">
        <v>0.1</v>
      </c>
      <c r="L7" s="28" t="n">
        <v>8</v>
      </c>
      <c r="M7" s="10">
        <f>IF($A7="","",IF(COUNTBLANK($B7:$L7)&gt;0,"",IFERROR($F7*$G7*$H7*60*$I7*$J7*(1-$K7),"")))</f>
        <v/>
      </c>
      <c r="N7" s="10">
        <f>IF($M7="","",IFERROR($M7/$L7,""))</f>
        <v/>
      </c>
      <c r="O7" s="38">
        <f>IF($N7="","",IFERROR($E7/$N7,""))</f>
        <v/>
      </c>
      <c r="P7" s="10">
        <f>IF($N7="","",IFERROR($N7-$E7,""))</f>
        <v/>
      </c>
      <c r="Q7" s="30">
        <f>IF($A7="","",IF(OR(COUNTBLANK($B7:$L7)&gt;0,$R7=""),"Eingabe unvollständig",IF($O7="","Eingabe prüfen",IF($O7&gt;'Parameter'!$B$8,"Überlastet",IF($O7&gt;'Parameter'!$B$7,"Knapp","Frei")))))</f>
        <v/>
      </c>
      <c r="R7" s="24" t="inlineStr">
        <is>
          <t>Produktionsplanung</t>
        </is>
      </c>
    </row>
    <row r="8" ht="22" customHeight="1">
      <c r="A8" s="24" t="inlineStr">
        <is>
          <t>KP-002</t>
        </is>
      </c>
      <c r="B8" s="25" t="n">
        <v>46272</v>
      </c>
      <c r="C8" s="24" t="inlineStr">
        <is>
          <t>Prüfplatz P-Beta</t>
        </is>
      </c>
      <c r="D8" s="24" t="inlineStr">
        <is>
          <t>Fiktivkörper Birke</t>
        </is>
      </c>
      <c r="E8" s="26" t="n">
        <v>1100</v>
      </c>
      <c r="F8" s="27" t="n">
        <v>5</v>
      </c>
      <c r="G8" s="28" t="n">
        <v>2</v>
      </c>
      <c r="H8" s="28" t="n">
        <v>8</v>
      </c>
      <c r="I8" s="28" t="n">
        <v>2</v>
      </c>
      <c r="J8" s="40" t="n">
        <v>0.9</v>
      </c>
      <c r="K8" s="40" t="n">
        <v>0.1</v>
      </c>
      <c r="L8" s="28" t="n">
        <v>8</v>
      </c>
      <c r="M8" s="16">
        <f>IF($A8="","",IF(COUNTBLANK($B8:$L8)&gt;0,"",IFERROR($F8*$G8*$H8*60*$I8*$J8*(1-$K8),"")))</f>
        <v/>
      </c>
      <c r="N8" s="16">
        <f>IF($M8="","",IFERROR($M8/$L8,""))</f>
        <v/>
      </c>
      <c r="O8" s="39">
        <f>IF($N8="","",IFERROR($E8/$N8,""))</f>
        <v/>
      </c>
      <c r="P8" s="16">
        <f>IF($N8="","",IFERROR($N8-$E8,""))</f>
        <v/>
      </c>
      <c r="Q8" s="31">
        <f>IF($A8="","",IF(OR(COUNTBLANK($B8:$L8)&gt;0,$R8=""),"Eingabe unvollständig",IF($O8="","Eingabe prüfen",IF($O8&gt;'Parameter'!$B$8,"Überlastet",IF($O8&gt;'Parameter'!$B$7,"Knapp","Frei")))))</f>
        <v/>
      </c>
      <c r="R8" s="24" t="inlineStr">
        <is>
          <t>Kapazitätsprüfung</t>
        </is>
      </c>
    </row>
    <row r="9" ht="22" customHeight="1">
      <c r="A9" s="24" t="inlineStr">
        <is>
          <t>KP-003</t>
        </is>
      </c>
      <c r="B9" s="25" t="n">
        <v>46272</v>
      </c>
      <c r="C9" s="24" t="inlineStr">
        <is>
          <t>Verpackungsplatz V-Gamma</t>
        </is>
      </c>
      <c r="D9" s="24" t="inlineStr">
        <is>
          <t>Fiktivset Ceder</t>
        </is>
      </c>
      <c r="E9" s="26" t="n">
        <v>600</v>
      </c>
      <c r="F9" s="27" t="n">
        <v>5</v>
      </c>
      <c r="G9" s="28" t="n">
        <v>1</v>
      </c>
      <c r="H9" s="28" t="n">
        <v>8</v>
      </c>
      <c r="I9" s="28" t="n">
        <v>2</v>
      </c>
      <c r="J9" s="40" t="n">
        <v>0.95</v>
      </c>
      <c r="K9" s="40" t="n">
        <v>0.05</v>
      </c>
      <c r="L9" s="28" t="n">
        <v>6</v>
      </c>
      <c r="M9" s="10">
        <f>IF($A9="","",IF(COUNTBLANK($B9:$L9)&gt;0,"",IFERROR($F9*$G9*$H9*60*$I9*$J9*(1-$K9),"")))</f>
        <v/>
      </c>
      <c r="N9" s="10">
        <f>IF($M9="","",IFERROR($M9/$L9,""))</f>
        <v/>
      </c>
      <c r="O9" s="38">
        <f>IF($N9="","",IFERROR($E9/$N9,""))</f>
        <v/>
      </c>
      <c r="P9" s="10">
        <f>IF($N9="","",IFERROR($N9-$E9,""))</f>
        <v/>
      </c>
      <c r="Q9" s="30">
        <f>IF($A9="","",IF(OR(COUNTBLANK($B9:$L9)&gt;0,$R9=""),"Eingabe unvollständig",IF($O9="","Eingabe prüfen",IF($O9&gt;'Parameter'!$B$8,"Überlastet",IF($O9&gt;'Parameter'!$B$7,"Knapp","Frei")))))</f>
        <v/>
      </c>
      <c r="R9" s="24" t="inlineStr">
        <is>
          <t>Schichtkoordination</t>
        </is>
      </c>
    </row>
    <row r="10" ht="22" customHeight="1">
      <c r="A10" s="24" t="inlineStr">
        <is>
          <t>KP-004</t>
        </is>
      </c>
      <c r="B10" s="25" t="n">
        <v>46279</v>
      </c>
      <c r="C10" s="24" t="inlineStr">
        <is>
          <t>Bearbeitungsinsel B-Delta</t>
        </is>
      </c>
      <c r="D10" s="24" t="inlineStr">
        <is>
          <t>Fiktivträger Dorne</t>
        </is>
      </c>
      <c r="E10" s="26" t="n">
        <v>500</v>
      </c>
      <c r="F10" s="27" t="n">
        <v>5</v>
      </c>
      <c r="G10" s="28" t="n">
        <v>2</v>
      </c>
      <c r="H10" s="28" t="n">
        <v>7.5</v>
      </c>
      <c r="I10" s="28" t="n">
        <v>1</v>
      </c>
      <c r="J10" s="40" t="n">
        <v>0.85</v>
      </c>
      <c r="K10" s="40" t="n">
        <v>0.15</v>
      </c>
      <c r="L10" s="28" t="n">
        <v>7</v>
      </c>
      <c r="M10" s="16">
        <f>IF($A10="","",IF(COUNTBLANK($B10:$L10)&gt;0,"",IFERROR($F10*$G10*$H10*60*$I10*$J10*(1-$K10),"")))</f>
        <v/>
      </c>
      <c r="N10" s="16">
        <f>IF($M10="","",IFERROR($M10/$L10,""))</f>
        <v/>
      </c>
      <c r="O10" s="39">
        <f>IF($N10="","",IFERROR($E10/$N10,""))</f>
        <v/>
      </c>
      <c r="P10" s="16">
        <f>IF($N10="","",IFERROR($N10-$E10,""))</f>
        <v/>
      </c>
      <c r="Q10" s="31">
        <f>IF($A10="","",IF(OR(COUNTBLANK($B10:$L10)&gt;0,$R10=""),"Eingabe unvollständig",IF($O10="","Eingabe prüfen",IF($O10&gt;'Parameter'!$B$8,"Überlastet",IF($O10&gt;'Parameter'!$B$7,"Knapp","Frei")))))</f>
        <v/>
      </c>
      <c r="R10" s="24" t="inlineStr">
        <is>
          <t>Arbeitsvorbereitung</t>
        </is>
      </c>
    </row>
    <row r="11" ht="22" customHeight="1">
      <c r="A11" s="24" t="inlineStr">
        <is>
          <t>KP-005</t>
        </is>
      </c>
      <c r="B11" s="25" t="n">
        <v>46279</v>
      </c>
      <c r="C11" s="24" t="inlineStr">
        <is>
          <t>Vormontageplatz F-Epsilon</t>
        </is>
      </c>
      <c r="D11" s="24" t="inlineStr">
        <is>
          <t>Fiktiveinheit Esche</t>
        </is>
      </c>
      <c r="E11" s="26" t="n">
        <v>350</v>
      </c>
      <c r="F11" s="27" t="n">
        <v>4</v>
      </c>
      <c r="G11" s="28" t="n">
        <v>1</v>
      </c>
      <c r="H11" s="28" t="n">
        <v>8</v>
      </c>
      <c r="I11" s="28" t="n">
        <v>2</v>
      </c>
      <c r="J11" s="40" t="n">
        <v>0.9</v>
      </c>
      <c r="K11" s="40" t="n">
        <v>0.08</v>
      </c>
      <c r="L11" s="28" t="n">
        <v>9</v>
      </c>
      <c r="M11" s="10">
        <f>IF($A11="","",IF(COUNTBLANK($B11:$L11)&gt;0,"",IFERROR($F11*$G11*$H11*60*$I11*$J11*(1-$K11),"")))</f>
        <v/>
      </c>
      <c r="N11" s="10">
        <f>IF($M11="","",IFERROR($M11/$L11,""))</f>
        <v/>
      </c>
      <c r="O11" s="38">
        <f>IF($N11="","",IFERROR($E11/$N11,""))</f>
        <v/>
      </c>
      <c r="P11" s="10">
        <f>IF($N11="","",IFERROR($N11-$E11,""))</f>
        <v/>
      </c>
      <c r="Q11" s="30">
        <f>IF($A11="","",IF(OR(COUNTBLANK($B11:$L11)&gt;0,$R11=""),"Eingabe unvollständig",IF($O11="","Eingabe prüfen",IF($O11&gt;'Parameter'!$B$8,"Überlastet",IF($O11&gt;'Parameter'!$B$7,"Knapp","Frei")))))</f>
        <v/>
      </c>
      <c r="R11" s="24" t="inlineStr">
        <is>
          <t>Fertigungssteuerung</t>
        </is>
      </c>
    </row>
    <row r="12" ht="22" customHeight="1">
      <c r="A12" s="24" t="inlineStr">
        <is>
          <t>KP-006</t>
        </is>
      </c>
      <c r="B12" s="25" t="n">
        <v>46286</v>
      </c>
      <c r="C12" s="24" t="inlineStr">
        <is>
          <t>Montagezelle M-Alpha</t>
        </is>
      </c>
      <c r="D12" s="24" t="inlineStr">
        <is>
          <t>Fiktivmodul Fichte</t>
        </is>
      </c>
      <c r="E12" s="26" t="n">
        <v>900</v>
      </c>
      <c r="F12" s="27" t="n">
        <v>5</v>
      </c>
      <c r="G12" s="28" t="n">
        <v>2</v>
      </c>
      <c r="H12" s="28" t="n">
        <v>8</v>
      </c>
      <c r="I12" s="28" t="n">
        <v>2</v>
      </c>
      <c r="J12" s="40" t="n">
        <v>0.92</v>
      </c>
      <c r="K12" s="40" t="n">
        <v>0.05</v>
      </c>
      <c r="L12" s="28" t="n">
        <v>8</v>
      </c>
      <c r="M12" s="16">
        <f>IF($A12="","",IF(COUNTBLANK($B12:$L12)&gt;0,"",IFERROR($F12*$G12*$H12*60*$I12*$J12*(1-$K12),"")))</f>
        <v/>
      </c>
      <c r="N12" s="16">
        <f>IF($M12="","",IFERROR($M12/$L12,""))</f>
        <v/>
      </c>
      <c r="O12" s="39">
        <f>IF($N12="","",IFERROR($E12/$N12,""))</f>
        <v/>
      </c>
      <c r="P12" s="16">
        <f>IF($N12="","",IFERROR($N12-$E12,""))</f>
        <v/>
      </c>
      <c r="Q12" s="31">
        <f>IF($A12="","",IF(OR(COUNTBLANK($B12:$L12)&gt;0,$R12=""),"Eingabe unvollständig",IF($O12="","Eingabe prüfen",IF($O12&gt;'Parameter'!$B$8,"Überlastet",IF($O12&gt;'Parameter'!$B$7,"Knapp","Frei")))))</f>
        <v/>
      </c>
      <c r="R12" s="24" t="inlineStr">
        <is>
          <t>Produktionsplanung</t>
        </is>
      </c>
    </row>
    <row r="13" ht="22" customHeight="1">
      <c r="A13" s="24" t="inlineStr">
        <is>
          <t>KP-007</t>
        </is>
      </c>
      <c r="B13" s="25" t="n">
        <v>46286</v>
      </c>
      <c r="C13" s="24" t="inlineStr">
        <is>
          <t>Prüfplatz P-Beta</t>
        </is>
      </c>
      <c r="D13" s="24" t="inlineStr">
        <is>
          <t>Fiktivkörper Ginster</t>
        </is>
      </c>
      <c r="E13" s="26" t="n">
        <v>700</v>
      </c>
      <c r="F13" s="27" t="n">
        <v>5</v>
      </c>
      <c r="G13" s="28" t="n">
        <v>1</v>
      </c>
      <c r="H13" s="28" t="n">
        <v>8</v>
      </c>
      <c r="I13" s="28" t="n">
        <v>3</v>
      </c>
      <c r="J13" s="40" t="n">
        <v>0.88</v>
      </c>
      <c r="K13" s="40" t="n">
        <v>0.12</v>
      </c>
      <c r="L13" s="28" t="n">
        <v>9</v>
      </c>
      <c r="M13" s="10">
        <f>IF($A13="","",IF(COUNTBLANK($B13:$L13)&gt;0,"",IFERROR($F13*$G13*$H13*60*$I13*$J13*(1-$K13),"")))</f>
        <v/>
      </c>
      <c r="N13" s="10">
        <f>IF($M13="","",IFERROR($M13/$L13,""))</f>
        <v/>
      </c>
      <c r="O13" s="38">
        <f>IF($N13="","",IFERROR($E13/$N13,""))</f>
        <v/>
      </c>
      <c r="P13" s="10">
        <f>IF($N13="","",IFERROR($N13-$E13,""))</f>
        <v/>
      </c>
      <c r="Q13" s="30">
        <f>IF($A13="","",IF(OR(COUNTBLANK($B13:$L13)&gt;0,$R13=""),"Eingabe unvollständig",IF($O13="","Eingabe prüfen",IF($O13&gt;'Parameter'!$B$8,"Überlastet",IF($O13&gt;'Parameter'!$B$7,"Knapp","Frei")))))</f>
        <v/>
      </c>
      <c r="R13" s="24" t="inlineStr">
        <is>
          <t>Kapazitätsprüfung</t>
        </is>
      </c>
    </row>
    <row r="14" ht="22" customHeight="1">
      <c r="A14" s="24" t="inlineStr">
        <is>
          <t>KP-008</t>
        </is>
      </c>
      <c r="B14" s="25" t="n">
        <v>46293</v>
      </c>
      <c r="C14" s="24" t="inlineStr">
        <is>
          <t>Verpackungsplatz V-Gamma</t>
        </is>
      </c>
      <c r="D14" s="24" t="inlineStr">
        <is>
          <t>Fiktivset Hasel</t>
        </is>
      </c>
      <c r="E14" s="26" t="n">
        <v>0</v>
      </c>
      <c r="F14" s="27" t="n">
        <v>3</v>
      </c>
      <c r="G14" s="28" t="n">
        <v>1</v>
      </c>
      <c r="H14" s="28" t="n">
        <v>6</v>
      </c>
      <c r="I14" s="28" t="n">
        <v>1</v>
      </c>
      <c r="J14" s="40" t="n">
        <v>0.8</v>
      </c>
      <c r="K14" s="40" t="n">
        <v>0.2</v>
      </c>
      <c r="L14" s="28" t="n">
        <v>10</v>
      </c>
      <c r="M14" s="16">
        <f>IF($A14="","",IF(COUNTBLANK($B14:$L14)&gt;0,"",IFERROR($F14*$G14*$H14*60*$I14*$J14*(1-$K14),"")))</f>
        <v/>
      </c>
      <c r="N14" s="16">
        <f>IF($M14="","",IFERROR($M14/$L14,""))</f>
        <v/>
      </c>
      <c r="O14" s="39">
        <f>IF($N14="","",IFERROR($E14/$N14,""))</f>
        <v/>
      </c>
      <c r="P14" s="16">
        <f>IF($N14="","",IFERROR($N14-$E14,""))</f>
        <v/>
      </c>
      <c r="Q14" s="31">
        <f>IF($A14="","",IF(OR(COUNTBLANK($B14:$L14)&gt;0,$R14=""),"Eingabe unvollständig",IF($O14="","Eingabe prüfen",IF($O14&gt;'Parameter'!$B$8,"Überlastet",IF($O14&gt;'Parameter'!$B$7,"Knapp","Frei")))))</f>
        <v/>
      </c>
      <c r="R14" s="24" t="inlineStr">
        <is>
          <t>Schichtkoordination</t>
        </is>
      </c>
    </row>
    <row r="15" ht="22" customHeight="1">
      <c r="A15" s="24" t="inlineStr">
        <is>
          <t>KP-009</t>
        </is>
      </c>
      <c r="B15" s="25" t="n">
        <v>46293</v>
      </c>
      <c r="C15" s="24" t="inlineStr">
        <is>
          <t>Bearbeitungsinsel B-Delta</t>
        </is>
      </c>
      <c r="D15" s="24" t="inlineStr">
        <is>
          <t>Fiktivträger Iris</t>
        </is>
      </c>
      <c r="E15" s="26" t="n">
        <v>450</v>
      </c>
      <c r="F15" s="27" t="n">
        <v>5</v>
      </c>
      <c r="G15" s="28" t="n">
        <v>2</v>
      </c>
      <c r="H15" s="28" t="n">
        <v>8</v>
      </c>
      <c r="I15" s="28" t="n">
        <v>1</v>
      </c>
      <c r="J15" s="40" t="n">
        <v>0.95</v>
      </c>
      <c r="K15" s="40" t="n">
        <v>0.05</v>
      </c>
      <c r="L15" s="28" t="n">
        <v>9</v>
      </c>
      <c r="M15" s="10">
        <f>IF($A15="","",IF(COUNTBLANK($B15:$L15)&gt;0,"",IFERROR($F15*$G15*$H15*60*$I15*$J15*(1-$K15),"")))</f>
        <v/>
      </c>
      <c r="N15" s="10">
        <f>IF($M15="","",IFERROR($M15/$L15,""))</f>
        <v/>
      </c>
      <c r="O15" s="38">
        <f>IF($N15="","",IFERROR($E15/$N15,""))</f>
        <v/>
      </c>
      <c r="P15" s="10">
        <f>IF($N15="","",IFERROR($N15-$E15,""))</f>
        <v/>
      </c>
      <c r="Q15" s="30">
        <f>IF($A15="","",IF(OR(COUNTBLANK($B15:$L15)&gt;0,$R15=""),"Eingabe unvollständig",IF($O15="","Eingabe prüfen",IF($O15&gt;'Parameter'!$B$8,"Überlastet",IF($O15&gt;'Parameter'!$B$7,"Knapp","Frei")))))</f>
        <v/>
      </c>
      <c r="R15" s="24" t="inlineStr">
        <is>
          <t>Arbeitsvorbereitung</t>
        </is>
      </c>
    </row>
    <row r="16" ht="22" customHeight="1">
      <c r="A16" s="24" t="inlineStr">
        <is>
          <t>KP-010</t>
        </is>
      </c>
      <c r="B16" s="25" t="n">
        <v>46300</v>
      </c>
      <c r="C16" s="24" t="inlineStr">
        <is>
          <t>Vormontageplatz F-Epsilon</t>
        </is>
      </c>
      <c r="D16" s="24" t="inlineStr">
        <is>
          <t>Fiktiv-Grenzmuster Kappa</t>
        </is>
      </c>
      <c r="E16" s="26" t="n">
        <v>72</v>
      </c>
      <c r="F16" s="27" t="n">
        <v>1</v>
      </c>
      <c r="G16" s="28" t="n">
        <v>1</v>
      </c>
      <c r="H16" s="28" t="n">
        <v>8</v>
      </c>
      <c r="I16" s="28" t="n">
        <v>1</v>
      </c>
      <c r="J16" s="40" t="n">
        <v>1</v>
      </c>
      <c r="K16" s="40" t="n">
        <v>0.1</v>
      </c>
      <c r="L16" s="28" t="n">
        <v>6</v>
      </c>
      <c r="M16" s="16">
        <f>IF($A16="","",IF(COUNTBLANK($B16:$L16)&gt;0,"",IFERROR($F16*$G16*$H16*60*$I16*$J16*(1-$K16),"")))</f>
        <v/>
      </c>
      <c r="N16" s="16">
        <f>IF($M16="","",IFERROR($M16/$L16,""))</f>
        <v/>
      </c>
      <c r="O16" s="39">
        <f>IF($N16="","",IFERROR($E16/$N16,""))</f>
        <v/>
      </c>
      <c r="P16" s="16">
        <f>IF($N16="","",IFERROR($N16-$E16,""))</f>
        <v/>
      </c>
      <c r="Q16" s="31">
        <f>IF($A16="","",IF(OR(COUNTBLANK($B16:$L16)&gt;0,$R16=""),"Eingabe unvollständig",IF($O16="","Eingabe prüfen",IF($O16&gt;'Parameter'!$B$8,"Überlastet",IF($O16&gt;'Parameter'!$B$7,"Knapp","Frei")))))</f>
        <v/>
      </c>
      <c r="R16" s="24" t="inlineStr">
        <is>
          <t>Fertigungssteuerung</t>
        </is>
      </c>
    </row>
    <row r="17" ht="22" customHeight="1">
      <c r="A17" s="24" t="n"/>
      <c r="B17" s="25" t="n"/>
      <c r="C17" s="24" t="n"/>
      <c r="D17" s="24" t="n"/>
      <c r="E17" s="26" t="n"/>
      <c r="F17" s="27" t="n"/>
      <c r="G17" s="28" t="n"/>
      <c r="H17" s="28" t="n"/>
      <c r="I17" s="28" t="n"/>
      <c r="J17" s="40" t="n"/>
      <c r="K17" s="40" t="n"/>
      <c r="L17" s="28" t="n"/>
      <c r="M17" s="10">
        <f>IF($A17="","",IF(COUNTBLANK($B17:$L17)&gt;0,"",IFERROR($F17*$G17*$H17*60*$I17*$J17*(1-$K17),"")))</f>
        <v/>
      </c>
      <c r="N17" s="10">
        <f>IF($M17="","",IFERROR($M17/$L17,""))</f>
        <v/>
      </c>
      <c r="O17" s="38">
        <f>IF($N17="","",IFERROR($E17/$N17,""))</f>
        <v/>
      </c>
      <c r="P17" s="10">
        <f>IF($N17="","",IFERROR($N17-$E17,""))</f>
        <v/>
      </c>
      <c r="Q17" s="30">
        <f>IF($A17="","",IF(OR(COUNTBLANK($B17:$L17)&gt;0,$R17=""),"Eingabe unvollständig",IF($O17="","Eingabe prüfen",IF($O17&gt;'Parameter'!$B$8,"Überlastet",IF($O17&gt;'Parameter'!$B$7,"Knapp","Frei")))))</f>
        <v/>
      </c>
      <c r="R17" s="24" t="n"/>
    </row>
    <row r="18" ht="22" customHeight="1">
      <c r="A18" s="24" t="n"/>
      <c r="B18" s="25" t="n"/>
      <c r="C18" s="24" t="n"/>
      <c r="D18" s="24" t="n"/>
      <c r="E18" s="26" t="n"/>
      <c r="F18" s="27" t="n"/>
      <c r="G18" s="28" t="n"/>
      <c r="H18" s="28" t="n"/>
      <c r="I18" s="28" t="n"/>
      <c r="J18" s="40" t="n"/>
      <c r="K18" s="40" t="n"/>
      <c r="L18" s="28" t="n"/>
      <c r="M18" s="16">
        <f>IF($A18="","",IF(COUNTBLANK($B18:$L18)&gt;0,"",IFERROR($F18*$G18*$H18*60*$I18*$J18*(1-$K18),"")))</f>
        <v/>
      </c>
      <c r="N18" s="16">
        <f>IF($M18="","",IFERROR($M18/$L18,""))</f>
        <v/>
      </c>
      <c r="O18" s="39">
        <f>IF($N18="","",IFERROR($E18/$N18,""))</f>
        <v/>
      </c>
      <c r="P18" s="16">
        <f>IF($N18="","",IFERROR($N18-$E18,""))</f>
        <v/>
      </c>
      <c r="Q18" s="31">
        <f>IF($A18="","",IF(OR(COUNTBLANK($B18:$L18)&gt;0,$R18=""),"Eingabe unvollständig",IF($O18="","Eingabe prüfen",IF($O18&gt;'Parameter'!$B$8,"Überlastet",IF($O18&gt;'Parameter'!$B$7,"Knapp","Frei")))))</f>
        <v/>
      </c>
      <c r="R18" s="24" t="n"/>
    </row>
    <row r="19" ht="22" customHeight="1">
      <c r="A19" s="24" t="n"/>
      <c r="B19" s="25" t="n"/>
      <c r="C19" s="24" t="n"/>
      <c r="D19" s="24" t="n"/>
      <c r="E19" s="26" t="n"/>
      <c r="F19" s="27" t="n"/>
      <c r="G19" s="28" t="n"/>
      <c r="H19" s="28" t="n"/>
      <c r="I19" s="28" t="n"/>
      <c r="J19" s="40" t="n"/>
      <c r="K19" s="40" t="n"/>
      <c r="L19" s="28" t="n"/>
      <c r="M19" s="10">
        <f>IF($A19="","",IF(COUNTBLANK($B19:$L19)&gt;0,"",IFERROR($F19*$G19*$H19*60*$I19*$J19*(1-$K19),"")))</f>
        <v/>
      </c>
      <c r="N19" s="10">
        <f>IF($M19="","",IFERROR($M19/$L19,""))</f>
        <v/>
      </c>
      <c r="O19" s="38">
        <f>IF($N19="","",IFERROR($E19/$N19,""))</f>
        <v/>
      </c>
      <c r="P19" s="10">
        <f>IF($N19="","",IFERROR($N19-$E19,""))</f>
        <v/>
      </c>
      <c r="Q19" s="30">
        <f>IF($A19="","",IF(OR(COUNTBLANK($B19:$L19)&gt;0,$R19=""),"Eingabe unvollständig",IF($O19="","Eingabe prüfen",IF($O19&gt;'Parameter'!$B$8,"Überlastet",IF($O19&gt;'Parameter'!$B$7,"Knapp","Frei")))))</f>
        <v/>
      </c>
      <c r="R19" s="24" t="n"/>
    </row>
    <row r="20" ht="22" customHeight="1">
      <c r="A20" s="24" t="n"/>
      <c r="B20" s="25" t="n"/>
      <c r="C20" s="24" t="n"/>
      <c r="D20" s="24" t="n"/>
      <c r="E20" s="26" t="n"/>
      <c r="F20" s="27" t="n"/>
      <c r="G20" s="28" t="n"/>
      <c r="H20" s="28" t="n"/>
      <c r="I20" s="28" t="n"/>
      <c r="J20" s="40" t="n"/>
      <c r="K20" s="40" t="n"/>
      <c r="L20" s="28" t="n"/>
      <c r="M20" s="16">
        <f>IF($A20="","",IF(COUNTBLANK($B20:$L20)&gt;0,"",IFERROR($F20*$G20*$H20*60*$I20*$J20*(1-$K20),"")))</f>
        <v/>
      </c>
      <c r="N20" s="16">
        <f>IF($M20="","",IFERROR($M20/$L20,""))</f>
        <v/>
      </c>
      <c r="O20" s="39">
        <f>IF($N20="","",IFERROR($E20/$N20,""))</f>
        <v/>
      </c>
      <c r="P20" s="16">
        <f>IF($N20="","",IFERROR($N20-$E20,""))</f>
        <v/>
      </c>
      <c r="Q20" s="31">
        <f>IF($A20="","",IF(OR(COUNTBLANK($B20:$L20)&gt;0,$R20=""),"Eingabe unvollständig",IF($O20="","Eingabe prüfen",IF($O20&gt;'Parameter'!$B$8,"Überlastet",IF($O20&gt;'Parameter'!$B$7,"Knapp","Frei")))))</f>
        <v/>
      </c>
      <c r="R20" s="24" t="n"/>
    </row>
    <row r="21" ht="22" customHeight="1">
      <c r="A21" s="24" t="n"/>
      <c r="B21" s="25" t="n"/>
      <c r="C21" s="24" t="n"/>
      <c r="D21" s="24" t="n"/>
      <c r="E21" s="26" t="n"/>
      <c r="F21" s="27" t="n"/>
      <c r="G21" s="28" t="n"/>
      <c r="H21" s="28" t="n"/>
      <c r="I21" s="28" t="n"/>
      <c r="J21" s="40" t="n"/>
      <c r="K21" s="40" t="n"/>
      <c r="L21" s="28" t="n"/>
      <c r="M21" s="10">
        <f>IF($A21="","",IF(COUNTBLANK($B21:$L21)&gt;0,"",IFERROR($F21*$G21*$H21*60*$I21*$J21*(1-$K21),"")))</f>
        <v/>
      </c>
      <c r="N21" s="10">
        <f>IF($M21="","",IFERROR($M21/$L21,""))</f>
        <v/>
      </c>
      <c r="O21" s="38">
        <f>IF($N21="","",IFERROR($E21/$N21,""))</f>
        <v/>
      </c>
      <c r="P21" s="10">
        <f>IF($N21="","",IFERROR($N21-$E21,""))</f>
        <v/>
      </c>
      <c r="Q21" s="30">
        <f>IF($A21="","",IF(OR(COUNTBLANK($B21:$L21)&gt;0,$R21=""),"Eingabe unvollständig",IF($O21="","Eingabe prüfen",IF($O21&gt;'Parameter'!$B$8,"Überlastet",IF($O21&gt;'Parameter'!$B$7,"Knapp","Frei")))))</f>
        <v/>
      </c>
      <c r="R21" s="24" t="n"/>
    </row>
    <row r="22" ht="22" customHeight="1">
      <c r="A22" s="24" t="n"/>
      <c r="B22" s="25" t="n"/>
      <c r="C22" s="24" t="n"/>
      <c r="D22" s="24" t="n"/>
      <c r="E22" s="26" t="n"/>
      <c r="F22" s="27" t="n"/>
      <c r="G22" s="28" t="n"/>
      <c r="H22" s="28" t="n"/>
      <c r="I22" s="28" t="n"/>
      <c r="J22" s="40" t="n"/>
      <c r="K22" s="40" t="n"/>
      <c r="L22" s="28" t="n"/>
      <c r="M22" s="16">
        <f>IF($A22="","",IF(COUNTBLANK($B22:$L22)&gt;0,"",IFERROR($F22*$G22*$H22*60*$I22*$J22*(1-$K22),"")))</f>
        <v/>
      </c>
      <c r="N22" s="16">
        <f>IF($M22="","",IFERROR($M22/$L22,""))</f>
        <v/>
      </c>
      <c r="O22" s="39">
        <f>IF($N22="","",IFERROR($E22/$N22,""))</f>
        <v/>
      </c>
      <c r="P22" s="16">
        <f>IF($N22="","",IFERROR($N22-$E22,""))</f>
        <v/>
      </c>
      <c r="Q22" s="31">
        <f>IF($A22="","",IF(OR(COUNTBLANK($B22:$L22)&gt;0,$R22=""),"Eingabe unvollständig",IF($O22="","Eingabe prüfen",IF($O22&gt;'Parameter'!$B$8,"Überlastet",IF($O22&gt;'Parameter'!$B$7,"Knapp","Frei")))))</f>
        <v/>
      </c>
      <c r="R22" s="24" t="n"/>
    </row>
    <row r="23" ht="22" customHeight="1">
      <c r="A23" s="24" t="n"/>
      <c r="B23" s="25" t="n"/>
      <c r="C23" s="24" t="n"/>
      <c r="D23" s="24" t="n"/>
      <c r="E23" s="26" t="n"/>
      <c r="F23" s="27" t="n"/>
      <c r="G23" s="28" t="n"/>
      <c r="H23" s="28" t="n"/>
      <c r="I23" s="28" t="n"/>
      <c r="J23" s="40" t="n"/>
      <c r="K23" s="40" t="n"/>
      <c r="L23" s="28" t="n"/>
      <c r="M23" s="10">
        <f>IF($A23="","",IF(COUNTBLANK($B23:$L23)&gt;0,"",IFERROR($F23*$G23*$H23*60*$I23*$J23*(1-$K23),"")))</f>
        <v/>
      </c>
      <c r="N23" s="10">
        <f>IF($M23="","",IFERROR($M23/$L23,""))</f>
        <v/>
      </c>
      <c r="O23" s="38">
        <f>IF($N23="","",IFERROR($E23/$N23,""))</f>
        <v/>
      </c>
      <c r="P23" s="10">
        <f>IF($N23="","",IFERROR($N23-$E23,""))</f>
        <v/>
      </c>
      <c r="Q23" s="30">
        <f>IF($A23="","",IF(OR(COUNTBLANK($B23:$L23)&gt;0,$R23=""),"Eingabe unvollständig",IF($O23="","Eingabe prüfen",IF($O23&gt;'Parameter'!$B$8,"Überlastet",IF($O23&gt;'Parameter'!$B$7,"Knapp","Frei")))))</f>
        <v/>
      </c>
      <c r="R23" s="24" t="n"/>
    </row>
    <row r="24" ht="22" customHeight="1">
      <c r="A24" s="24" t="n"/>
      <c r="B24" s="25" t="n"/>
      <c r="C24" s="24" t="n"/>
      <c r="D24" s="24" t="n"/>
      <c r="E24" s="26" t="n"/>
      <c r="F24" s="27" t="n"/>
      <c r="G24" s="28" t="n"/>
      <c r="H24" s="28" t="n"/>
      <c r="I24" s="28" t="n"/>
      <c r="J24" s="40" t="n"/>
      <c r="K24" s="40" t="n"/>
      <c r="L24" s="28" t="n"/>
      <c r="M24" s="16">
        <f>IF($A24="","",IF(COUNTBLANK($B24:$L24)&gt;0,"",IFERROR($F24*$G24*$H24*60*$I24*$J24*(1-$K24),"")))</f>
        <v/>
      </c>
      <c r="N24" s="16">
        <f>IF($M24="","",IFERROR($M24/$L24,""))</f>
        <v/>
      </c>
      <c r="O24" s="39">
        <f>IF($N24="","",IFERROR($E24/$N24,""))</f>
        <v/>
      </c>
      <c r="P24" s="16">
        <f>IF($N24="","",IFERROR($N24-$E24,""))</f>
        <v/>
      </c>
      <c r="Q24" s="31">
        <f>IF($A24="","",IF(OR(COUNTBLANK($B24:$L24)&gt;0,$R24=""),"Eingabe unvollständig",IF($O24="","Eingabe prüfen",IF($O24&gt;'Parameter'!$B$8,"Überlastet",IF($O24&gt;'Parameter'!$B$7,"Knapp","Frei")))))</f>
        <v/>
      </c>
      <c r="R24" s="24" t="n"/>
    </row>
    <row r="25" ht="22" customHeight="1">
      <c r="A25" s="24" t="n"/>
      <c r="B25" s="25" t="n"/>
      <c r="C25" s="24" t="n"/>
      <c r="D25" s="24" t="n"/>
      <c r="E25" s="26" t="n"/>
      <c r="F25" s="27" t="n"/>
      <c r="G25" s="28" t="n"/>
      <c r="H25" s="28" t="n"/>
      <c r="I25" s="28" t="n"/>
      <c r="J25" s="40" t="n"/>
      <c r="K25" s="40" t="n"/>
      <c r="L25" s="28" t="n"/>
      <c r="M25" s="10">
        <f>IF($A25="","",IF(COUNTBLANK($B25:$L25)&gt;0,"",IFERROR($F25*$G25*$H25*60*$I25*$J25*(1-$K25),"")))</f>
        <v/>
      </c>
      <c r="N25" s="10">
        <f>IF($M25="","",IFERROR($M25/$L25,""))</f>
        <v/>
      </c>
      <c r="O25" s="38">
        <f>IF($N25="","",IFERROR($E25/$N25,""))</f>
        <v/>
      </c>
      <c r="P25" s="10">
        <f>IF($N25="","",IFERROR($N25-$E25,""))</f>
        <v/>
      </c>
      <c r="Q25" s="30">
        <f>IF($A25="","",IF(OR(COUNTBLANK($B25:$L25)&gt;0,$R25=""),"Eingabe unvollständig",IF($O25="","Eingabe prüfen",IF($O25&gt;'Parameter'!$B$8,"Überlastet",IF($O25&gt;'Parameter'!$B$7,"Knapp","Frei")))))</f>
        <v/>
      </c>
      <c r="R25" s="24" t="n"/>
    </row>
    <row r="26" ht="22" customHeight="1">
      <c r="A26" s="24" t="n"/>
      <c r="B26" s="25" t="n"/>
      <c r="C26" s="24" t="n"/>
      <c r="D26" s="24" t="n"/>
      <c r="E26" s="26" t="n"/>
      <c r="F26" s="27" t="n"/>
      <c r="G26" s="28" t="n"/>
      <c r="H26" s="28" t="n"/>
      <c r="I26" s="28" t="n"/>
      <c r="J26" s="40" t="n"/>
      <c r="K26" s="40" t="n"/>
      <c r="L26" s="28" t="n"/>
      <c r="M26" s="16">
        <f>IF($A26="","",IF(COUNTBLANK($B26:$L26)&gt;0,"",IFERROR($F26*$G26*$H26*60*$I26*$J26*(1-$K26),"")))</f>
        <v/>
      </c>
      <c r="N26" s="16">
        <f>IF($M26="","",IFERROR($M26/$L26,""))</f>
        <v/>
      </c>
      <c r="O26" s="39">
        <f>IF($N26="","",IFERROR($E26/$N26,""))</f>
        <v/>
      </c>
      <c r="P26" s="16">
        <f>IF($N26="","",IFERROR($N26-$E26,""))</f>
        <v/>
      </c>
      <c r="Q26" s="31">
        <f>IF($A26="","",IF(OR(COUNTBLANK($B26:$L26)&gt;0,$R26=""),"Eingabe unvollständig",IF($O26="","Eingabe prüfen",IF($O26&gt;'Parameter'!$B$8,"Überlastet",IF($O26&gt;'Parameter'!$B$7,"Knapp","Frei")))))</f>
        <v/>
      </c>
      <c r="R26" s="24" t="n"/>
    </row>
    <row r="27" ht="22" customHeight="1">
      <c r="A27" s="24" t="n"/>
      <c r="B27" s="25" t="n"/>
      <c r="C27" s="24" t="n"/>
      <c r="D27" s="24" t="n"/>
      <c r="E27" s="26" t="n"/>
      <c r="F27" s="27" t="n"/>
      <c r="G27" s="28" t="n"/>
      <c r="H27" s="28" t="n"/>
      <c r="I27" s="28" t="n"/>
      <c r="J27" s="40" t="n"/>
      <c r="K27" s="40" t="n"/>
      <c r="L27" s="28" t="n"/>
      <c r="M27" s="10">
        <f>IF($A27="","",IF(COUNTBLANK($B27:$L27)&gt;0,"",IFERROR($F27*$G27*$H27*60*$I27*$J27*(1-$K27),"")))</f>
        <v/>
      </c>
      <c r="N27" s="10">
        <f>IF($M27="","",IFERROR($M27/$L27,""))</f>
        <v/>
      </c>
      <c r="O27" s="38">
        <f>IF($N27="","",IFERROR($E27/$N27,""))</f>
        <v/>
      </c>
      <c r="P27" s="10">
        <f>IF($N27="","",IFERROR($N27-$E27,""))</f>
        <v/>
      </c>
      <c r="Q27" s="30">
        <f>IF($A27="","",IF(OR(COUNTBLANK($B27:$L27)&gt;0,$R27=""),"Eingabe unvollständig",IF($O27="","Eingabe prüfen",IF($O27&gt;'Parameter'!$B$8,"Überlastet",IF($O27&gt;'Parameter'!$B$7,"Knapp","Frei")))))</f>
        <v/>
      </c>
      <c r="R27" s="24" t="n"/>
    </row>
    <row r="28" ht="22" customHeight="1">
      <c r="A28" s="24" t="n"/>
      <c r="B28" s="25" t="n"/>
      <c r="C28" s="24" t="n"/>
      <c r="D28" s="24" t="n"/>
      <c r="E28" s="26" t="n"/>
      <c r="F28" s="27" t="n"/>
      <c r="G28" s="28" t="n"/>
      <c r="H28" s="28" t="n"/>
      <c r="I28" s="28" t="n"/>
      <c r="J28" s="40" t="n"/>
      <c r="K28" s="40" t="n"/>
      <c r="L28" s="28" t="n"/>
      <c r="M28" s="16">
        <f>IF($A28="","",IF(COUNTBLANK($B28:$L28)&gt;0,"",IFERROR($F28*$G28*$H28*60*$I28*$J28*(1-$K28),"")))</f>
        <v/>
      </c>
      <c r="N28" s="16">
        <f>IF($M28="","",IFERROR($M28/$L28,""))</f>
        <v/>
      </c>
      <c r="O28" s="39">
        <f>IF($N28="","",IFERROR($E28/$N28,""))</f>
        <v/>
      </c>
      <c r="P28" s="16">
        <f>IF($N28="","",IFERROR($N28-$E28,""))</f>
        <v/>
      </c>
      <c r="Q28" s="31">
        <f>IF($A28="","",IF(OR(COUNTBLANK($B28:$L28)&gt;0,$R28=""),"Eingabe unvollständig",IF($O28="","Eingabe prüfen",IF($O28&gt;'Parameter'!$B$8,"Überlastet",IF($O28&gt;'Parameter'!$B$7,"Knapp","Frei")))))</f>
        <v/>
      </c>
      <c r="R28" s="24" t="n"/>
    </row>
    <row r="29" ht="22" customHeight="1">
      <c r="A29" s="24" t="n"/>
      <c r="B29" s="25" t="n"/>
      <c r="C29" s="24" t="n"/>
      <c r="D29" s="24" t="n"/>
      <c r="E29" s="26" t="n"/>
      <c r="F29" s="27" t="n"/>
      <c r="G29" s="28" t="n"/>
      <c r="H29" s="28" t="n"/>
      <c r="I29" s="28" t="n"/>
      <c r="J29" s="40" t="n"/>
      <c r="K29" s="40" t="n"/>
      <c r="L29" s="28" t="n"/>
      <c r="M29" s="10">
        <f>IF($A29="","",IF(COUNTBLANK($B29:$L29)&gt;0,"",IFERROR($F29*$G29*$H29*60*$I29*$J29*(1-$K29),"")))</f>
        <v/>
      </c>
      <c r="N29" s="10">
        <f>IF($M29="","",IFERROR($M29/$L29,""))</f>
        <v/>
      </c>
      <c r="O29" s="38">
        <f>IF($N29="","",IFERROR($E29/$N29,""))</f>
        <v/>
      </c>
      <c r="P29" s="10">
        <f>IF($N29="","",IFERROR($N29-$E29,""))</f>
        <v/>
      </c>
      <c r="Q29" s="30">
        <f>IF($A29="","",IF(OR(COUNTBLANK($B29:$L29)&gt;0,$R29=""),"Eingabe unvollständig",IF($O29="","Eingabe prüfen",IF($O29&gt;'Parameter'!$B$8,"Überlastet",IF($O29&gt;'Parameter'!$B$7,"Knapp","Frei")))))</f>
        <v/>
      </c>
      <c r="R29" s="24" t="n"/>
    </row>
    <row r="30" ht="22" customHeight="1">
      <c r="A30" s="24" t="n"/>
      <c r="B30" s="25" t="n"/>
      <c r="C30" s="24" t="n"/>
      <c r="D30" s="24" t="n"/>
      <c r="E30" s="26" t="n"/>
      <c r="F30" s="27" t="n"/>
      <c r="G30" s="28" t="n"/>
      <c r="H30" s="28" t="n"/>
      <c r="I30" s="28" t="n"/>
      <c r="J30" s="40" t="n"/>
      <c r="K30" s="40" t="n"/>
      <c r="L30" s="28" t="n"/>
      <c r="M30" s="16">
        <f>IF($A30="","",IF(COUNTBLANK($B30:$L30)&gt;0,"",IFERROR($F30*$G30*$H30*60*$I30*$J30*(1-$K30),"")))</f>
        <v/>
      </c>
      <c r="N30" s="16">
        <f>IF($M30="","",IFERROR($M30/$L30,""))</f>
        <v/>
      </c>
      <c r="O30" s="39">
        <f>IF($N30="","",IFERROR($E30/$N30,""))</f>
        <v/>
      </c>
      <c r="P30" s="16">
        <f>IF($N30="","",IFERROR($N30-$E30,""))</f>
        <v/>
      </c>
      <c r="Q30" s="31">
        <f>IF($A30="","",IF(OR(COUNTBLANK($B30:$L30)&gt;0,$R30=""),"Eingabe unvollständig",IF($O30="","Eingabe prüfen",IF($O30&gt;'Parameter'!$B$8,"Überlastet",IF($O30&gt;'Parameter'!$B$7,"Knapp","Frei")))))</f>
        <v/>
      </c>
      <c r="R30" s="24" t="n"/>
    </row>
    <row r="31" ht="22" customHeight="1">
      <c r="A31" s="24" t="n"/>
      <c r="B31" s="25" t="n"/>
      <c r="C31" s="24" t="n"/>
      <c r="D31" s="24" t="n"/>
      <c r="E31" s="26" t="n"/>
      <c r="F31" s="27" t="n"/>
      <c r="G31" s="28" t="n"/>
      <c r="H31" s="28" t="n"/>
      <c r="I31" s="28" t="n"/>
      <c r="J31" s="40" t="n"/>
      <c r="K31" s="40" t="n"/>
      <c r="L31" s="28" t="n"/>
      <c r="M31" s="10">
        <f>IF($A31="","",IF(COUNTBLANK($B31:$L31)&gt;0,"",IFERROR($F31*$G31*$H31*60*$I31*$J31*(1-$K31),"")))</f>
        <v/>
      </c>
      <c r="N31" s="10">
        <f>IF($M31="","",IFERROR($M31/$L31,""))</f>
        <v/>
      </c>
      <c r="O31" s="38">
        <f>IF($N31="","",IFERROR($E31/$N31,""))</f>
        <v/>
      </c>
      <c r="P31" s="10">
        <f>IF($N31="","",IFERROR($N31-$E31,""))</f>
        <v/>
      </c>
      <c r="Q31" s="30">
        <f>IF($A31="","",IF(OR(COUNTBLANK($B31:$L31)&gt;0,$R31=""),"Eingabe unvollständig",IF($O31="","Eingabe prüfen",IF($O31&gt;'Parameter'!$B$8,"Überlastet",IF($O31&gt;'Parameter'!$B$7,"Knapp","Frei")))))</f>
        <v/>
      </c>
      <c r="R31" s="24" t="n"/>
    </row>
    <row r="32" ht="22" customHeight="1">
      <c r="A32" s="24" t="n"/>
      <c r="B32" s="25" t="n"/>
      <c r="C32" s="24" t="n"/>
      <c r="D32" s="24" t="n"/>
      <c r="E32" s="26" t="n"/>
      <c r="F32" s="27" t="n"/>
      <c r="G32" s="28" t="n"/>
      <c r="H32" s="28" t="n"/>
      <c r="I32" s="28" t="n"/>
      <c r="J32" s="40" t="n"/>
      <c r="K32" s="40" t="n"/>
      <c r="L32" s="28" t="n"/>
      <c r="M32" s="16">
        <f>IF($A32="","",IF(COUNTBLANK($B32:$L32)&gt;0,"",IFERROR($F32*$G32*$H32*60*$I32*$J32*(1-$K32),"")))</f>
        <v/>
      </c>
      <c r="N32" s="16">
        <f>IF($M32="","",IFERROR($M32/$L32,""))</f>
        <v/>
      </c>
      <c r="O32" s="39">
        <f>IF($N32="","",IFERROR($E32/$N32,""))</f>
        <v/>
      </c>
      <c r="P32" s="16">
        <f>IF($N32="","",IFERROR($N32-$E32,""))</f>
        <v/>
      </c>
      <c r="Q32" s="31">
        <f>IF($A32="","",IF(OR(COUNTBLANK($B32:$L32)&gt;0,$R32=""),"Eingabe unvollständig",IF($O32="","Eingabe prüfen",IF($O32&gt;'Parameter'!$B$8,"Überlastet",IF($O32&gt;'Parameter'!$B$7,"Knapp","Frei")))))</f>
        <v/>
      </c>
      <c r="R32" s="24" t="n"/>
    </row>
    <row r="33" ht="22" customHeight="1">
      <c r="A33" s="24" t="n"/>
      <c r="B33" s="25" t="n"/>
      <c r="C33" s="24" t="n"/>
      <c r="D33" s="24" t="n"/>
      <c r="E33" s="26" t="n"/>
      <c r="F33" s="27" t="n"/>
      <c r="G33" s="28" t="n"/>
      <c r="H33" s="28" t="n"/>
      <c r="I33" s="28" t="n"/>
      <c r="J33" s="40" t="n"/>
      <c r="K33" s="40" t="n"/>
      <c r="L33" s="28" t="n"/>
      <c r="M33" s="10">
        <f>IF($A33="","",IF(COUNTBLANK($B33:$L33)&gt;0,"",IFERROR($F33*$G33*$H33*60*$I33*$J33*(1-$K33),"")))</f>
        <v/>
      </c>
      <c r="N33" s="10">
        <f>IF($M33="","",IFERROR($M33/$L33,""))</f>
        <v/>
      </c>
      <c r="O33" s="38">
        <f>IF($N33="","",IFERROR($E33/$N33,""))</f>
        <v/>
      </c>
      <c r="P33" s="10">
        <f>IF($N33="","",IFERROR($N33-$E33,""))</f>
        <v/>
      </c>
      <c r="Q33" s="30">
        <f>IF($A33="","",IF(OR(COUNTBLANK($B33:$L33)&gt;0,$R33=""),"Eingabe unvollständig",IF($O33="","Eingabe prüfen",IF($O33&gt;'Parameter'!$B$8,"Überlastet",IF($O33&gt;'Parameter'!$B$7,"Knapp","Frei")))))</f>
        <v/>
      </c>
      <c r="R33" s="24" t="n"/>
    </row>
    <row r="34" ht="22" customHeight="1">
      <c r="A34" s="24" t="n"/>
      <c r="B34" s="25" t="n"/>
      <c r="C34" s="24" t="n"/>
      <c r="D34" s="24" t="n"/>
      <c r="E34" s="26" t="n"/>
      <c r="F34" s="27" t="n"/>
      <c r="G34" s="28" t="n"/>
      <c r="H34" s="28" t="n"/>
      <c r="I34" s="28" t="n"/>
      <c r="J34" s="40" t="n"/>
      <c r="K34" s="40" t="n"/>
      <c r="L34" s="28" t="n"/>
      <c r="M34" s="16">
        <f>IF($A34="","",IF(COUNTBLANK($B34:$L34)&gt;0,"",IFERROR($F34*$G34*$H34*60*$I34*$J34*(1-$K34),"")))</f>
        <v/>
      </c>
      <c r="N34" s="16">
        <f>IF($M34="","",IFERROR($M34/$L34,""))</f>
        <v/>
      </c>
      <c r="O34" s="39">
        <f>IF($N34="","",IFERROR($E34/$N34,""))</f>
        <v/>
      </c>
      <c r="P34" s="16">
        <f>IF($N34="","",IFERROR($N34-$E34,""))</f>
        <v/>
      </c>
      <c r="Q34" s="31">
        <f>IF($A34="","",IF(OR(COUNTBLANK($B34:$L34)&gt;0,$R34=""),"Eingabe unvollständig",IF($O34="","Eingabe prüfen",IF($O34&gt;'Parameter'!$B$8,"Überlastet",IF($O34&gt;'Parameter'!$B$7,"Knapp","Frei")))))</f>
        <v/>
      </c>
      <c r="R34" s="24" t="n"/>
    </row>
    <row r="35" ht="22" customHeight="1">
      <c r="A35" s="24" t="n"/>
      <c r="B35" s="25" t="n"/>
      <c r="C35" s="24" t="n"/>
      <c r="D35" s="24" t="n"/>
      <c r="E35" s="26" t="n"/>
      <c r="F35" s="27" t="n"/>
      <c r="G35" s="28" t="n"/>
      <c r="H35" s="28" t="n"/>
      <c r="I35" s="28" t="n"/>
      <c r="J35" s="40" t="n"/>
      <c r="K35" s="40" t="n"/>
      <c r="L35" s="28" t="n"/>
      <c r="M35" s="10">
        <f>IF($A35="","",IF(COUNTBLANK($B35:$L35)&gt;0,"",IFERROR($F35*$G35*$H35*60*$I35*$J35*(1-$K35),"")))</f>
        <v/>
      </c>
      <c r="N35" s="10">
        <f>IF($M35="","",IFERROR($M35/$L35,""))</f>
        <v/>
      </c>
      <c r="O35" s="38">
        <f>IF($N35="","",IFERROR($E35/$N35,""))</f>
        <v/>
      </c>
      <c r="P35" s="10">
        <f>IF($N35="","",IFERROR($N35-$E35,""))</f>
        <v/>
      </c>
      <c r="Q35" s="30">
        <f>IF($A35="","",IF(OR(COUNTBLANK($B35:$L35)&gt;0,$R35=""),"Eingabe unvollständig",IF($O35="","Eingabe prüfen",IF($O35&gt;'Parameter'!$B$8,"Überlastet",IF($O35&gt;'Parameter'!$B$7,"Knapp","Frei")))))</f>
        <v/>
      </c>
      <c r="R35" s="24" t="n"/>
    </row>
    <row r="36" ht="22" customHeight="1">
      <c r="A36" s="24" t="n"/>
      <c r="B36" s="25" t="n"/>
      <c r="C36" s="24" t="n"/>
      <c r="D36" s="24" t="n"/>
      <c r="E36" s="26" t="n"/>
      <c r="F36" s="27" t="n"/>
      <c r="G36" s="28" t="n"/>
      <c r="H36" s="28" t="n"/>
      <c r="I36" s="28" t="n"/>
      <c r="J36" s="40" t="n"/>
      <c r="K36" s="40" t="n"/>
      <c r="L36" s="28" t="n"/>
      <c r="M36" s="16">
        <f>IF($A36="","",IF(COUNTBLANK($B36:$L36)&gt;0,"",IFERROR($F36*$G36*$H36*60*$I36*$J36*(1-$K36),"")))</f>
        <v/>
      </c>
      <c r="N36" s="16">
        <f>IF($M36="","",IFERROR($M36/$L36,""))</f>
        <v/>
      </c>
      <c r="O36" s="39">
        <f>IF($N36="","",IFERROR($E36/$N36,""))</f>
        <v/>
      </c>
      <c r="P36" s="16">
        <f>IF($N36="","",IFERROR($N36-$E36,""))</f>
        <v/>
      </c>
      <c r="Q36" s="31">
        <f>IF($A36="","",IF(OR(COUNTBLANK($B36:$L36)&gt;0,$R36=""),"Eingabe unvollständig",IF($O36="","Eingabe prüfen",IF($O36&gt;'Parameter'!$B$8,"Überlastet",IF($O36&gt;'Parameter'!$B$7,"Knapp","Frei")))))</f>
        <v/>
      </c>
      <c r="R36" s="24" t="n"/>
    </row>
    <row r="37" ht="22" customHeight="1">
      <c r="A37" s="24" t="n"/>
      <c r="B37" s="25" t="n"/>
      <c r="C37" s="24" t="n"/>
      <c r="D37" s="24" t="n"/>
      <c r="E37" s="26" t="n"/>
      <c r="F37" s="27" t="n"/>
      <c r="G37" s="28" t="n"/>
      <c r="H37" s="28" t="n"/>
      <c r="I37" s="28" t="n"/>
      <c r="J37" s="40" t="n"/>
      <c r="K37" s="40" t="n"/>
      <c r="L37" s="28" t="n"/>
      <c r="M37" s="10">
        <f>IF($A37="","",IF(COUNTBLANK($B37:$L37)&gt;0,"",IFERROR($F37*$G37*$H37*60*$I37*$J37*(1-$K37),"")))</f>
        <v/>
      </c>
      <c r="N37" s="10">
        <f>IF($M37="","",IFERROR($M37/$L37,""))</f>
        <v/>
      </c>
      <c r="O37" s="38">
        <f>IF($N37="","",IFERROR($E37/$N37,""))</f>
        <v/>
      </c>
      <c r="P37" s="10">
        <f>IF($N37="","",IFERROR($N37-$E37,""))</f>
        <v/>
      </c>
      <c r="Q37" s="30">
        <f>IF($A37="","",IF(OR(COUNTBLANK($B37:$L37)&gt;0,$R37=""),"Eingabe unvollständig",IF($O37="","Eingabe prüfen",IF($O37&gt;'Parameter'!$B$8,"Überlastet",IF($O37&gt;'Parameter'!$B$7,"Knapp","Frei")))))</f>
        <v/>
      </c>
      <c r="R37" s="24" t="n"/>
    </row>
    <row r="38" ht="22" customHeight="1">
      <c r="A38" s="24" t="n"/>
      <c r="B38" s="25" t="n"/>
      <c r="C38" s="24" t="n"/>
      <c r="D38" s="24" t="n"/>
      <c r="E38" s="26" t="n"/>
      <c r="F38" s="27" t="n"/>
      <c r="G38" s="28" t="n"/>
      <c r="H38" s="28" t="n"/>
      <c r="I38" s="28" t="n"/>
      <c r="J38" s="40" t="n"/>
      <c r="K38" s="40" t="n"/>
      <c r="L38" s="28" t="n"/>
      <c r="M38" s="16">
        <f>IF($A38="","",IF(COUNTBLANK($B38:$L38)&gt;0,"",IFERROR($F38*$G38*$H38*60*$I38*$J38*(1-$K38),"")))</f>
        <v/>
      </c>
      <c r="N38" s="16">
        <f>IF($M38="","",IFERROR($M38/$L38,""))</f>
        <v/>
      </c>
      <c r="O38" s="39">
        <f>IF($N38="","",IFERROR($E38/$N38,""))</f>
        <v/>
      </c>
      <c r="P38" s="16">
        <f>IF($N38="","",IFERROR($N38-$E38,""))</f>
        <v/>
      </c>
      <c r="Q38" s="31">
        <f>IF($A38="","",IF(OR(COUNTBLANK($B38:$L38)&gt;0,$R38=""),"Eingabe unvollständig",IF($O38="","Eingabe prüfen",IF($O38&gt;'Parameter'!$B$8,"Überlastet",IF($O38&gt;'Parameter'!$B$7,"Knapp","Frei")))))</f>
        <v/>
      </c>
      <c r="R38" s="24" t="n"/>
    </row>
    <row r="39" ht="22" customHeight="1">
      <c r="A39" s="24" t="n"/>
      <c r="B39" s="25" t="n"/>
      <c r="C39" s="24" t="n"/>
      <c r="D39" s="24" t="n"/>
      <c r="E39" s="26" t="n"/>
      <c r="F39" s="27" t="n"/>
      <c r="G39" s="28" t="n"/>
      <c r="H39" s="28" t="n"/>
      <c r="I39" s="28" t="n"/>
      <c r="J39" s="40" t="n"/>
      <c r="K39" s="40" t="n"/>
      <c r="L39" s="28" t="n"/>
      <c r="M39" s="10">
        <f>IF($A39="","",IF(COUNTBLANK($B39:$L39)&gt;0,"",IFERROR($F39*$G39*$H39*60*$I39*$J39*(1-$K39),"")))</f>
        <v/>
      </c>
      <c r="N39" s="10">
        <f>IF($M39="","",IFERROR($M39/$L39,""))</f>
        <v/>
      </c>
      <c r="O39" s="38">
        <f>IF($N39="","",IFERROR($E39/$N39,""))</f>
        <v/>
      </c>
      <c r="P39" s="10">
        <f>IF($N39="","",IFERROR($N39-$E39,""))</f>
        <v/>
      </c>
      <c r="Q39" s="30">
        <f>IF($A39="","",IF(OR(COUNTBLANK($B39:$L39)&gt;0,$R39=""),"Eingabe unvollständig",IF($O39="","Eingabe prüfen",IF($O39&gt;'Parameter'!$B$8,"Überlastet",IF($O39&gt;'Parameter'!$B$7,"Knapp","Frei")))))</f>
        <v/>
      </c>
      <c r="R39" s="24" t="n"/>
    </row>
    <row r="40" ht="22" customHeight="1">
      <c r="A40" s="24" t="n"/>
      <c r="B40" s="25" t="n"/>
      <c r="C40" s="24" t="n"/>
      <c r="D40" s="24" t="n"/>
      <c r="E40" s="26" t="n"/>
      <c r="F40" s="27" t="n"/>
      <c r="G40" s="28" t="n"/>
      <c r="H40" s="28" t="n"/>
      <c r="I40" s="28" t="n"/>
      <c r="J40" s="40" t="n"/>
      <c r="K40" s="40" t="n"/>
      <c r="L40" s="28" t="n"/>
      <c r="M40" s="16">
        <f>IF($A40="","",IF(COUNTBLANK($B40:$L40)&gt;0,"",IFERROR($F40*$G40*$H40*60*$I40*$J40*(1-$K40),"")))</f>
        <v/>
      </c>
      <c r="N40" s="16">
        <f>IF($M40="","",IFERROR($M40/$L40,""))</f>
        <v/>
      </c>
      <c r="O40" s="39">
        <f>IF($N40="","",IFERROR($E40/$N40,""))</f>
        <v/>
      </c>
      <c r="P40" s="16">
        <f>IF($N40="","",IFERROR($N40-$E40,""))</f>
        <v/>
      </c>
      <c r="Q40" s="31">
        <f>IF($A40="","",IF(OR(COUNTBLANK($B40:$L40)&gt;0,$R40=""),"Eingabe unvollständig",IF($O40="","Eingabe prüfen",IF($O40&gt;'Parameter'!$B$8,"Überlastet",IF($O40&gt;'Parameter'!$B$7,"Knapp","Frei")))))</f>
        <v/>
      </c>
      <c r="R40" s="24" t="n"/>
    </row>
    <row r="41" ht="22" customHeight="1">
      <c r="A41" s="24" t="n"/>
      <c r="B41" s="25" t="n"/>
      <c r="C41" s="24" t="n"/>
      <c r="D41" s="24" t="n"/>
      <c r="E41" s="26" t="n"/>
      <c r="F41" s="27" t="n"/>
      <c r="G41" s="28" t="n"/>
      <c r="H41" s="28" t="n"/>
      <c r="I41" s="28" t="n"/>
      <c r="J41" s="40" t="n"/>
      <c r="K41" s="40" t="n"/>
      <c r="L41" s="28" t="n"/>
      <c r="M41" s="10">
        <f>IF($A41="","",IF(COUNTBLANK($B41:$L41)&gt;0,"",IFERROR($F41*$G41*$H41*60*$I41*$J41*(1-$K41),"")))</f>
        <v/>
      </c>
      <c r="N41" s="10">
        <f>IF($M41="","",IFERROR($M41/$L41,""))</f>
        <v/>
      </c>
      <c r="O41" s="38">
        <f>IF($N41="","",IFERROR($E41/$N41,""))</f>
        <v/>
      </c>
      <c r="P41" s="10">
        <f>IF($N41="","",IFERROR($N41-$E41,""))</f>
        <v/>
      </c>
      <c r="Q41" s="30">
        <f>IF($A41="","",IF(OR(COUNTBLANK($B41:$L41)&gt;0,$R41=""),"Eingabe unvollständig",IF($O41="","Eingabe prüfen",IF($O41&gt;'Parameter'!$B$8,"Überlastet",IF($O41&gt;'Parameter'!$B$7,"Knapp","Frei")))))</f>
        <v/>
      </c>
      <c r="R41" s="24" t="n"/>
    </row>
    <row r="42" ht="22" customHeight="1">
      <c r="A42" s="24" t="n"/>
      <c r="B42" s="25" t="n"/>
      <c r="C42" s="24" t="n"/>
      <c r="D42" s="24" t="n"/>
      <c r="E42" s="26" t="n"/>
      <c r="F42" s="27" t="n"/>
      <c r="G42" s="28" t="n"/>
      <c r="H42" s="28" t="n"/>
      <c r="I42" s="28" t="n"/>
      <c r="J42" s="40" t="n"/>
      <c r="K42" s="40" t="n"/>
      <c r="L42" s="28" t="n"/>
      <c r="M42" s="16">
        <f>IF($A42="","",IF(COUNTBLANK($B42:$L42)&gt;0,"",IFERROR($F42*$G42*$H42*60*$I42*$J42*(1-$K42),"")))</f>
        <v/>
      </c>
      <c r="N42" s="16">
        <f>IF($M42="","",IFERROR($M42/$L42,""))</f>
        <v/>
      </c>
      <c r="O42" s="39">
        <f>IF($N42="","",IFERROR($E42/$N42,""))</f>
        <v/>
      </c>
      <c r="P42" s="16">
        <f>IF($N42="","",IFERROR($N42-$E42,""))</f>
        <v/>
      </c>
      <c r="Q42" s="31">
        <f>IF($A42="","",IF(OR(COUNTBLANK($B42:$L42)&gt;0,$R42=""),"Eingabe unvollständig",IF($O42="","Eingabe prüfen",IF($O42&gt;'Parameter'!$B$8,"Überlastet",IF($O42&gt;'Parameter'!$B$7,"Knapp","Frei")))))</f>
        <v/>
      </c>
      <c r="R42" s="24" t="n"/>
    </row>
    <row r="43" ht="22" customHeight="1">
      <c r="A43" s="24" t="n"/>
      <c r="B43" s="25" t="n"/>
      <c r="C43" s="24" t="n"/>
      <c r="D43" s="24" t="n"/>
      <c r="E43" s="26" t="n"/>
      <c r="F43" s="27" t="n"/>
      <c r="G43" s="28" t="n"/>
      <c r="H43" s="28" t="n"/>
      <c r="I43" s="28" t="n"/>
      <c r="J43" s="40" t="n"/>
      <c r="K43" s="40" t="n"/>
      <c r="L43" s="28" t="n"/>
      <c r="M43" s="10">
        <f>IF($A43="","",IF(COUNTBLANK($B43:$L43)&gt;0,"",IFERROR($F43*$G43*$H43*60*$I43*$J43*(1-$K43),"")))</f>
        <v/>
      </c>
      <c r="N43" s="10">
        <f>IF($M43="","",IFERROR($M43/$L43,""))</f>
        <v/>
      </c>
      <c r="O43" s="38">
        <f>IF($N43="","",IFERROR($E43/$N43,""))</f>
        <v/>
      </c>
      <c r="P43" s="10">
        <f>IF($N43="","",IFERROR($N43-$E43,""))</f>
        <v/>
      </c>
      <c r="Q43" s="30">
        <f>IF($A43="","",IF(OR(COUNTBLANK($B43:$L43)&gt;0,$R43=""),"Eingabe unvollständig",IF($O43="","Eingabe prüfen",IF($O43&gt;'Parameter'!$B$8,"Überlastet",IF($O43&gt;'Parameter'!$B$7,"Knapp","Frei")))))</f>
        <v/>
      </c>
      <c r="R43" s="24" t="n"/>
    </row>
    <row r="44" ht="22" customHeight="1">
      <c r="A44" s="24" t="n"/>
      <c r="B44" s="25" t="n"/>
      <c r="C44" s="24" t="n"/>
      <c r="D44" s="24" t="n"/>
      <c r="E44" s="26" t="n"/>
      <c r="F44" s="27" t="n"/>
      <c r="G44" s="28" t="n"/>
      <c r="H44" s="28" t="n"/>
      <c r="I44" s="28" t="n"/>
      <c r="J44" s="40" t="n"/>
      <c r="K44" s="40" t="n"/>
      <c r="L44" s="28" t="n"/>
      <c r="M44" s="16">
        <f>IF($A44="","",IF(COUNTBLANK($B44:$L44)&gt;0,"",IFERROR($F44*$G44*$H44*60*$I44*$J44*(1-$K44),"")))</f>
        <v/>
      </c>
      <c r="N44" s="16">
        <f>IF($M44="","",IFERROR($M44/$L44,""))</f>
        <v/>
      </c>
      <c r="O44" s="39">
        <f>IF($N44="","",IFERROR($E44/$N44,""))</f>
        <v/>
      </c>
      <c r="P44" s="16">
        <f>IF($N44="","",IFERROR($N44-$E44,""))</f>
        <v/>
      </c>
      <c r="Q44" s="31">
        <f>IF($A44="","",IF(OR(COUNTBLANK($B44:$L44)&gt;0,$R44=""),"Eingabe unvollständig",IF($O44="","Eingabe prüfen",IF($O44&gt;'Parameter'!$B$8,"Überlastet",IF($O44&gt;'Parameter'!$B$7,"Knapp","Frei")))))</f>
        <v/>
      </c>
      <c r="R44" s="24" t="n"/>
    </row>
    <row r="45" ht="22" customHeight="1">
      <c r="A45" s="24" t="n"/>
      <c r="B45" s="25" t="n"/>
      <c r="C45" s="24" t="n"/>
      <c r="D45" s="24" t="n"/>
      <c r="E45" s="26" t="n"/>
      <c r="F45" s="27" t="n"/>
      <c r="G45" s="28" t="n"/>
      <c r="H45" s="28" t="n"/>
      <c r="I45" s="28" t="n"/>
      <c r="J45" s="40" t="n"/>
      <c r="K45" s="40" t="n"/>
      <c r="L45" s="28" t="n"/>
      <c r="M45" s="10">
        <f>IF($A45="","",IF(COUNTBLANK($B45:$L45)&gt;0,"",IFERROR($F45*$G45*$H45*60*$I45*$J45*(1-$K45),"")))</f>
        <v/>
      </c>
      <c r="N45" s="10">
        <f>IF($M45="","",IFERROR($M45/$L45,""))</f>
        <v/>
      </c>
      <c r="O45" s="38">
        <f>IF($N45="","",IFERROR($E45/$N45,""))</f>
        <v/>
      </c>
      <c r="P45" s="10">
        <f>IF($N45="","",IFERROR($N45-$E45,""))</f>
        <v/>
      </c>
      <c r="Q45" s="30">
        <f>IF($A45="","",IF(OR(COUNTBLANK($B45:$L45)&gt;0,$R45=""),"Eingabe unvollständig",IF($O45="","Eingabe prüfen",IF($O45&gt;'Parameter'!$B$8,"Überlastet",IF($O45&gt;'Parameter'!$B$7,"Knapp","Frei")))))</f>
        <v/>
      </c>
      <c r="R45" s="24" t="n"/>
    </row>
    <row r="46" ht="22" customHeight="1">
      <c r="A46" s="24" t="n"/>
      <c r="B46" s="25" t="n"/>
      <c r="C46" s="24" t="n"/>
      <c r="D46" s="24" t="n"/>
      <c r="E46" s="26" t="n"/>
      <c r="F46" s="27" t="n"/>
      <c r="G46" s="28" t="n"/>
      <c r="H46" s="28" t="n"/>
      <c r="I46" s="28" t="n"/>
      <c r="J46" s="40" t="n"/>
      <c r="K46" s="40" t="n"/>
      <c r="L46" s="28" t="n"/>
      <c r="M46" s="16">
        <f>IF($A46="","",IF(COUNTBLANK($B46:$L46)&gt;0,"",IFERROR($F46*$G46*$H46*60*$I46*$J46*(1-$K46),"")))</f>
        <v/>
      </c>
      <c r="N46" s="16">
        <f>IF($M46="","",IFERROR($M46/$L46,""))</f>
        <v/>
      </c>
      <c r="O46" s="39">
        <f>IF($N46="","",IFERROR($E46/$N46,""))</f>
        <v/>
      </c>
      <c r="P46" s="16">
        <f>IF($N46="","",IFERROR($N46-$E46,""))</f>
        <v/>
      </c>
      <c r="Q46" s="31">
        <f>IF($A46="","",IF(OR(COUNTBLANK($B46:$L46)&gt;0,$R46=""),"Eingabe unvollständig",IF($O46="","Eingabe prüfen",IF($O46&gt;'Parameter'!$B$8,"Überlastet",IF($O46&gt;'Parameter'!$B$7,"Knapp","Frei")))))</f>
        <v/>
      </c>
      <c r="R46" s="24" t="n"/>
    </row>
    <row r="47" ht="22" customHeight="1">
      <c r="A47" s="24" t="n"/>
      <c r="B47" s="25" t="n"/>
      <c r="C47" s="24" t="n"/>
      <c r="D47" s="24" t="n"/>
      <c r="E47" s="26" t="n"/>
      <c r="F47" s="27" t="n"/>
      <c r="G47" s="28" t="n"/>
      <c r="H47" s="28" t="n"/>
      <c r="I47" s="28" t="n"/>
      <c r="J47" s="40" t="n"/>
      <c r="K47" s="40" t="n"/>
      <c r="L47" s="28" t="n"/>
      <c r="M47" s="10">
        <f>IF($A47="","",IF(COUNTBLANK($B47:$L47)&gt;0,"",IFERROR($F47*$G47*$H47*60*$I47*$J47*(1-$K47),"")))</f>
        <v/>
      </c>
      <c r="N47" s="10">
        <f>IF($M47="","",IFERROR($M47/$L47,""))</f>
        <v/>
      </c>
      <c r="O47" s="38">
        <f>IF($N47="","",IFERROR($E47/$N47,""))</f>
        <v/>
      </c>
      <c r="P47" s="10">
        <f>IF($N47="","",IFERROR($N47-$E47,""))</f>
        <v/>
      </c>
      <c r="Q47" s="30">
        <f>IF($A47="","",IF(OR(COUNTBLANK($B47:$L47)&gt;0,$R47=""),"Eingabe unvollständig",IF($O47="","Eingabe prüfen",IF($O47&gt;'Parameter'!$B$8,"Überlastet",IF($O47&gt;'Parameter'!$B$7,"Knapp","Frei")))))</f>
        <v/>
      </c>
      <c r="R47" s="24" t="n"/>
    </row>
    <row r="48" ht="22" customHeight="1">
      <c r="A48" s="24" t="n"/>
      <c r="B48" s="25" t="n"/>
      <c r="C48" s="24" t="n"/>
      <c r="D48" s="24" t="n"/>
      <c r="E48" s="26" t="n"/>
      <c r="F48" s="27" t="n"/>
      <c r="G48" s="28" t="n"/>
      <c r="H48" s="28" t="n"/>
      <c r="I48" s="28" t="n"/>
      <c r="J48" s="40" t="n"/>
      <c r="K48" s="40" t="n"/>
      <c r="L48" s="28" t="n"/>
      <c r="M48" s="16">
        <f>IF($A48="","",IF(COUNTBLANK($B48:$L48)&gt;0,"",IFERROR($F48*$G48*$H48*60*$I48*$J48*(1-$K48),"")))</f>
        <v/>
      </c>
      <c r="N48" s="16">
        <f>IF($M48="","",IFERROR($M48/$L48,""))</f>
        <v/>
      </c>
      <c r="O48" s="39">
        <f>IF($N48="","",IFERROR($E48/$N48,""))</f>
        <v/>
      </c>
      <c r="P48" s="16">
        <f>IF($N48="","",IFERROR($N48-$E48,""))</f>
        <v/>
      </c>
      <c r="Q48" s="31">
        <f>IF($A48="","",IF(OR(COUNTBLANK($B48:$L48)&gt;0,$R48=""),"Eingabe unvollständig",IF($O48="","Eingabe prüfen",IF($O48&gt;'Parameter'!$B$8,"Überlastet",IF($O48&gt;'Parameter'!$B$7,"Knapp","Frei")))))</f>
        <v/>
      </c>
      <c r="R48" s="24" t="n"/>
    </row>
    <row r="49" ht="22" customHeight="1">
      <c r="A49" s="24" t="n"/>
      <c r="B49" s="25" t="n"/>
      <c r="C49" s="24" t="n"/>
      <c r="D49" s="24" t="n"/>
      <c r="E49" s="26" t="n"/>
      <c r="F49" s="27" t="n"/>
      <c r="G49" s="28" t="n"/>
      <c r="H49" s="28" t="n"/>
      <c r="I49" s="28" t="n"/>
      <c r="J49" s="40" t="n"/>
      <c r="K49" s="40" t="n"/>
      <c r="L49" s="28" t="n"/>
      <c r="M49" s="10">
        <f>IF($A49="","",IF(COUNTBLANK($B49:$L49)&gt;0,"",IFERROR($F49*$G49*$H49*60*$I49*$J49*(1-$K49),"")))</f>
        <v/>
      </c>
      <c r="N49" s="10">
        <f>IF($M49="","",IFERROR($M49/$L49,""))</f>
        <v/>
      </c>
      <c r="O49" s="38">
        <f>IF($N49="","",IFERROR($E49/$N49,""))</f>
        <v/>
      </c>
      <c r="P49" s="10">
        <f>IF($N49="","",IFERROR($N49-$E49,""))</f>
        <v/>
      </c>
      <c r="Q49" s="30">
        <f>IF($A49="","",IF(OR(COUNTBLANK($B49:$L49)&gt;0,$R49=""),"Eingabe unvollständig",IF($O49="","Eingabe prüfen",IF($O49&gt;'Parameter'!$B$8,"Überlastet",IF($O49&gt;'Parameter'!$B$7,"Knapp","Frei")))))</f>
        <v/>
      </c>
      <c r="R49" s="24" t="n"/>
    </row>
    <row r="50" ht="22" customHeight="1">
      <c r="A50" s="24" t="n"/>
      <c r="B50" s="25" t="n"/>
      <c r="C50" s="24" t="n"/>
      <c r="D50" s="24" t="n"/>
      <c r="E50" s="26" t="n"/>
      <c r="F50" s="27" t="n"/>
      <c r="G50" s="28" t="n"/>
      <c r="H50" s="28" t="n"/>
      <c r="I50" s="28" t="n"/>
      <c r="J50" s="40" t="n"/>
      <c r="K50" s="40" t="n"/>
      <c r="L50" s="28" t="n"/>
      <c r="M50" s="16">
        <f>IF($A50="","",IF(COUNTBLANK($B50:$L50)&gt;0,"",IFERROR($F50*$G50*$H50*60*$I50*$J50*(1-$K50),"")))</f>
        <v/>
      </c>
      <c r="N50" s="16">
        <f>IF($M50="","",IFERROR($M50/$L50,""))</f>
        <v/>
      </c>
      <c r="O50" s="39">
        <f>IF($N50="","",IFERROR($E50/$N50,""))</f>
        <v/>
      </c>
      <c r="P50" s="16">
        <f>IF($N50="","",IFERROR($N50-$E50,""))</f>
        <v/>
      </c>
      <c r="Q50" s="31">
        <f>IF($A50="","",IF(OR(COUNTBLANK($B50:$L50)&gt;0,$R50=""),"Eingabe unvollständig",IF($O50="","Eingabe prüfen",IF($O50&gt;'Parameter'!$B$8,"Überlastet",IF($O50&gt;'Parameter'!$B$7,"Knapp","Frei")))))</f>
        <v/>
      </c>
      <c r="R50" s="24" t="n"/>
    </row>
    <row r="51" ht="22" customHeight="1">
      <c r="A51" s="24" t="n"/>
      <c r="B51" s="25" t="n"/>
      <c r="C51" s="24" t="n"/>
      <c r="D51" s="24" t="n"/>
      <c r="E51" s="26" t="n"/>
      <c r="F51" s="27" t="n"/>
      <c r="G51" s="28" t="n"/>
      <c r="H51" s="28" t="n"/>
      <c r="I51" s="28" t="n"/>
      <c r="J51" s="40" t="n"/>
      <c r="K51" s="40" t="n"/>
      <c r="L51" s="28" t="n"/>
      <c r="M51" s="10">
        <f>IF($A51="","",IF(COUNTBLANK($B51:$L51)&gt;0,"",IFERROR($F51*$G51*$H51*60*$I51*$J51*(1-$K51),"")))</f>
        <v/>
      </c>
      <c r="N51" s="10">
        <f>IF($M51="","",IFERROR($M51/$L51,""))</f>
        <v/>
      </c>
      <c r="O51" s="38">
        <f>IF($N51="","",IFERROR($E51/$N51,""))</f>
        <v/>
      </c>
      <c r="P51" s="10">
        <f>IF($N51="","",IFERROR($N51-$E51,""))</f>
        <v/>
      </c>
      <c r="Q51" s="30">
        <f>IF($A51="","",IF(OR(COUNTBLANK($B51:$L51)&gt;0,$R51=""),"Eingabe unvollständig",IF($O51="","Eingabe prüfen",IF($O51&gt;'Parameter'!$B$8,"Überlastet",IF($O51&gt;'Parameter'!$B$7,"Knapp","Frei")))))</f>
        <v/>
      </c>
      <c r="R51" s="24" t="n"/>
    </row>
    <row r="52" ht="22" customHeight="1">
      <c r="A52" s="24" t="n"/>
      <c r="B52" s="25" t="n"/>
      <c r="C52" s="24" t="n"/>
      <c r="D52" s="24" t="n"/>
      <c r="E52" s="26" t="n"/>
      <c r="F52" s="27" t="n"/>
      <c r="G52" s="28" t="n"/>
      <c r="H52" s="28" t="n"/>
      <c r="I52" s="28" t="n"/>
      <c r="J52" s="40" t="n"/>
      <c r="K52" s="40" t="n"/>
      <c r="L52" s="28" t="n"/>
      <c r="M52" s="16">
        <f>IF($A52="","",IF(COUNTBLANK($B52:$L52)&gt;0,"",IFERROR($F52*$G52*$H52*60*$I52*$J52*(1-$K52),"")))</f>
        <v/>
      </c>
      <c r="N52" s="16">
        <f>IF($M52="","",IFERROR($M52/$L52,""))</f>
        <v/>
      </c>
      <c r="O52" s="39">
        <f>IF($N52="","",IFERROR($E52/$N52,""))</f>
        <v/>
      </c>
      <c r="P52" s="16">
        <f>IF($N52="","",IFERROR($N52-$E52,""))</f>
        <v/>
      </c>
      <c r="Q52" s="31">
        <f>IF($A52="","",IF(OR(COUNTBLANK($B52:$L52)&gt;0,$R52=""),"Eingabe unvollständig",IF($O52="","Eingabe prüfen",IF($O52&gt;'Parameter'!$B$8,"Überlastet",IF($O52&gt;'Parameter'!$B$7,"Knapp","Frei")))))</f>
        <v/>
      </c>
      <c r="R52" s="24" t="n"/>
    </row>
    <row r="53" ht="22" customHeight="1">
      <c r="A53" s="24" t="n"/>
      <c r="B53" s="25" t="n"/>
      <c r="C53" s="24" t="n"/>
      <c r="D53" s="24" t="n"/>
      <c r="E53" s="26" t="n"/>
      <c r="F53" s="27" t="n"/>
      <c r="G53" s="28" t="n"/>
      <c r="H53" s="28" t="n"/>
      <c r="I53" s="28" t="n"/>
      <c r="J53" s="40" t="n"/>
      <c r="K53" s="40" t="n"/>
      <c r="L53" s="28" t="n"/>
      <c r="M53" s="10">
        <f>IF($A53="","",IF(COUNTBLANK($B53:$L53)&gt;0,"",IFERROR($F53*$G53*$H53*60*$I53*$J53*(1-$K53),"")))</f>
        <v/>
      </c>
      <c r="N53" s="10">
        <f>IF($M53="","",IFERROR($M53/$L53,""))</f>
        <v/>
      </c>
      <c r="O53" s="38">
        <f>IF($N53="","",IFERROR($E53/$N53,""))</f>
        <v/>
      </c>
      <c r="P53" s="10">
        <f>IF($N53="","",IFERROR($N53-$E53,""))</f>
        <v/>
      </c>
      <c r="Q53" s="30">
        <f>IF($A53="","",IF(OR(COUNTBLANK($B53:$L53)&gt;0,$R53=""),"Eingabe unvollständig",IF($O53="","Eingabe prüfen",IF($O53&gt;'Parameter'!$B$8,"Überlastet",IF($O53&gt;'Parameter'!$B$7,"Knapp","Frei")))))</f>
        <v/>
      </c>
      <c r="R53" s="24" t="n"/>
    </row>
    <row r="54" ht="22" customHeight="1">
      <c r="A54" s="24" t="n"/>
      <c r="B54" s="25" t="n"/>
      <c r="C54" s="24" t="n"/>
      <c r="D54" s="24" t="n"/>
      <c r="E54" s="26" t="n"/>
      <c r="F54" s="27" t="n"/>
      <c r="G54" s="28" t="n"/>
      <c r="H54" s="28" t="n"/>
      <c r="I54" s="28" t="n"/>
      <c r="J54" s="40" t="n"/>
      <c r="K54" s="40" t="n"/>
      <c r="L54" s="28" t="n"/>
      <c r="M54" s="16">
        <f>IF($A54="","",IF(COUNTBLANK($B54:$L54)&gt;0,"",IFERROR($F54*$G54*$H54*60*$I54*$J54*(1-$K54),"")))</f>
        <v/>
      </c>
      <c r="N54" s="16">
        <f>IF($M54="","",IFERROR($M54/$L54,""))</f>
        <v/>
      </c>
      <c r="O54" s="39">
        <f>IF($N54="","",IFERROR($E54/$N54,""))</f>
        <v/>
      </c>
      <c r="P54" s="16">
        <f>IF($N54="","",IFERROR($N54-$E54,""))</f>
        <v/>
      </c>
      <c r="Q54" s="31">
        <f>IF($A54="","",IF(OR(COUNTBLANK($B54:$L54)&gt;0,$R54=""),"Eingabe unvollständig",IF($O54="","Eingabe prüfen",IF($O54&gt;'Parameter'!$B$8,"Überlastet",IF($O54&gt;'Parameter'!$B$7,"Knapp","Frei")))))</f>
        <v/>
      </c>
      <c r="R54" s="24" t="n"/>
    </row>
    <row r="55" ht="22" customHeight="1">
      <c r="A55" s="24" t="n"/>
      <c r="B55" s="25" t="n"/>
      <c r="C55" s="24" t="n"/>
      <c r="D55" s="24" t="n"/>
      <c r="E55" s="26" t="n"/>
      <c r="F55" s="27" t="n"/>
      <c r="G55" s="28" t="n"/>
      <c r="H55" s="28" t="n"/>
      <c r="I55" s="28" t="n"/>
      <c r="J55" s="40" t="n"/>
      <c r="K55" s="40" t="n"/>
      <c r="L55" s="28" t="n"/>
      <c r="M55" s="10">
        <f>IF($A55="","",IF(COUNTBLANK($B55:$L55)&gt;0,"",IFERROR($F55*$G55*$H55*60*$I55*$J55*(1-$K55),"")))</f>
        <v/>
      </c>
      <c r="N55" s="10">
        <f>IF($M55="","",IFERROR($M55/$L55,""))</f>
        <v/>
      </c>
      <c r="O55" s="38">
        <f>IF($N55="","",IFERROR($E55/$N55,""))</f>
        <v/>
      </c>
      <c r="P55" s="10">
        <f>IF($N55="","",IFERROR($N55-$E55,""))</f>
        <v/>
      </c>
      <c r="Q55" s="30">
        <f>IF($A55="","",IF(OR(COUNTBLANK($B55:$L55)&gt;0,$R55=""),"Eingabe unvollständig",IF($O55="","Eingabe prüfen",IF($O55&gt;'Parameter'!$B$8,"Überlastet",IF($O55&gt;'Parameter'!$B$7,"Knapp","Frei")))))</f>
        <v/>
      </c>
      <c r="R55" s="24" t="n"/>
    </row>
    <row r="56" ht="22" customHeight="1">
      <c r="A56" s="24" t="n"/>
      <c r="B56" s="25" t="n"/>
      <c r="C56" s="24" t="n"/>
      <c r="D56" s="24" t="n"/>
      <c r="E56" s="26" t="n"/>
      <c r="F56" s="27" t="n"/>
      <c r="G56" s="28" t="n"/>
      <c r="H56" s="28" t="n"/>
      <c r="I56" s="28" t="n"/>
      <c r="J56" s="40" t="n"/>
      <c r="K56" s="40" t="n"/>
      <c r="L56" s="28" t="n"/>
      <c r="M56" s="16">
        <f>IF($A56="","",IF(COUNTBLANK($B56:$L56)&gt;0,"",IFERROR($F56*$G56*$H56*60*$I56*$J56*(1-$K56),"")))</f>
        <v/>
      </c>
      <c r="N56" s="16">
        <f>IF($M56="","",IFERROR($M56/$L56,""))</f>
        <v/>
      </c>
      <c r="O56" s="39">
        <f>IF($N56="","",IFERROR($E56/$N56,""))</f>
        <v/>
      </c>
      <c r="P56" s="16">
        <f>IF($N56="","",IFERROR($N56-$E56,""))</f>
        <v/>
      </c>
      <c r="Q56" s="31">
        <f>IF($A56="","",IF(OR(COUNTBLANK($B56:$L56)&gt;0,$R56=""),"Eingabe unvollständig",IF($O56="","Eingabe prüfen",IF($O56&gt;'Parameter'!$B$8,"Überlastet",IF($O56&gt;'Parameter'!$B$7,"Knapp","Frei")))))</f>
        <v/>
      </c>
      <c r="R56" s="24" t="n"/>
    </row>
    <row r="57" ht="22" customHeight="1">
      <c r="A57" s="24" t="n"/>
      <c r="B57" s="25" t="n"/>
      <c r="C57" s="24" t="n"/>
      <c r="D57" s="24" t="n"/>
      <c r="E57" s="26" t="n"/>
      <c r="F57" s="27" t="n"/>
      <c r="G57" s="28" t="n"/>
      <c r="H57" s="28" t="n"/>
      <c r="I57" s="28" t="n"/>
      <c r="J57" s="40" t="n"/>
      <c r="K57" s="40" t="n"/>
      <c r="L57" s="28" t="n"/>
      <c r="M57" s="10">
        <f>IF($A57="","",IF(COUNTBLANK($B57:$L57)&gt;0,"",IFERROR($F57*$G57*$H57*60*$I57*$J57*(1-$K57),"")))</f>
        <v/>
      </c>
      <c r="N57" s="10">
        <f>IF($M57="","",IFERROR($M57/$L57,""))</f>
        <v/>
      </c>
      <c r="O57" s="38">
        <f>IF($N57="","",IFERROR($E57/$N57,""))</f>
        <v/>
      </c>
      <c r="P57" s="10">
        <f>IF($N57="","",IFERROR($N57-$E57,""))</f>
        <v/>
      </c>
      <c r="Q57" s="30">
        <f>IF($A57="","",IF(OR(COUNTBLANK($B57:$L57)&gt;0,$R57=""),"Eingabe unvollständig",IF($O57="","Eingabe prüfen",IF($O57&gt;'Parameter'!$B$8,"Überlastet",IF($O57&gt;'Parameter'!$B$7,"Knapp","Frei")))))</f>
        <v/>
      </c>
      <c r="R57" s="24" t="n"/>
    </row>
    <row r="58" ht="22" customHeight="1">
      <c r="A58" s="24" t="n"/>
      <c r="B58" s="25" t="n"/>
      <c r="C58" s="24" t="n"/>
      <c r="D58" s="24" t="n"/>
      <c r="E58" s="26" t="n"/>
      <c r="F58" s="27" t="n"/>
      <c r="G58" s="28" t="n"/>
      <c r="H58" s="28" t="n"/>
      <c r="I58" s="28" t="n"/>
      <c r="J58" s="40" t="n"/>
      <c r="K58" s="40" t="n"/>
      <c r="L58" s="28" t="n"/>
      <c r="M58" s="16">
        <f>IF($A58="","",IF(COUNTBLANK($B58:$L58)&gt;0,"",IFERROR($F58*$G58*$H58*60*$I58*$J58*(1-$K58),"")))</f>
        <v/>
      </c>
      <c r="N58" s="16">
        <f>IF($M58="","",IFERROR($M58/$L58,""))</f>
        <v/>
      </c>
      <c r="O58" s="39">
        <f>IF($N58="","",IFERROR($E58/$N58,""))</f>
        <v/>
      </c>
      <c r="P58" s="16">
        <f>IF($N58="","",IFERROR($N58-$E58,""))</f>
        <v/>
      </c>
      <c r="Q58" s="31">
        <f>IF($A58="","",IF(OR(COUNTBLANK($B58:$L58)&gt;0,$R58=""),"Eingabe unvollständig",IF($O58="","Eingabe prüfen",IF($O58&gt;'Parameter'!$B$8,"Überlastet",IF($O58&gt;'Parameter'!$B$7,"Knapp","Frei")))))</f>
        <v/>
      </c>
      <c r="R58" s="24" t="n"/>
    </row>
    <row r="59" ht="22" customHeight="1">
      <c r="A59" s="24" t="n"/>
      <c r="B59" s="25" t="n"/>
      <c r="C59" s="24" t="n"/>
      <c r="D59" s="24" t="n"/>
      <c r="E59" s="26" t="n"/>
      <c r="F59" s="27" t="n"/>
      <c r="G59" s="28" t="n"/>
      <c r="H59" s="28" t="n"/>
      <c r="I59" s="28" t="n"/>
      <c r="J59" s="40" t="n"/>
      <c r="K59" s="40" t="n"/>
      <c r="L59" s="28" t="n"/>
      <c r="M59" s="10">
        <f>IF($A59="","",IF(COUNTBLANK($B59:$L59)&gt;0,"",IFERROR($F59*$G59*$H59*60*$I59*$J59*(1-$K59),"")))</f>
        <v/>
      </c>
      <c r="N59" s="10">
        <f>IF($M59="","",IFERROR($M59/$L59,""))</f>
        <v/>
      </c>
      <c r="O59" s="38">
        <f>IF($N59="","",IFERROR($E59/$N59,""))</f>
        <v/>
      </c>
      <c r="P59" s="10">
        <f>IF($N59="","",IFERROR($N59-$E59,""))</f>
        <v/>
      </c>
      <c r="Q59" s="30">
        <f>IF($A59="","",IF(OR(COUNTBLANK($B59:$L59)&gt;0,$R59=""),"Eingabe unvollständig",IF($O59="","Eingabe prüfen",IF($O59&gt;'Parameter'!$B$8,"Überlastet",IF($O59&gt;'Parameter'!$B$7,"Knapp","Frei")))))</f>
        <v/>
      </c>
      <c r="R59" s="24" t="n"/>
    </row>
    <row r="60" ht="22" customHeight="1">
      <c r="A60" s="24" t="n"/>
      <c r="B60" s="25" t="n"/>
      <c r="C60" s="24" t="n"/>
      <c r="D60" s="24" t="n"/>
      <c r="E60" s="26" t="n"/>
      <c r="F60" s="27" t="n"/>
      <c r="G60" s="28" t="n"/>
      <c r="H60" s="28" t="n"/>
      <c r="I60" s="28" t="n"/>
      <c r="J60" s="40" t="n"/>
      <c r="K60" s="40" t="n"/>
      <c r="L60" s="28" t="n"/>
      <c r="M60" s="16">
        <f>IF($A60="","",IF(COUNTBLANK($B60:$L60)&gt;0,"",IFERROR($F60*$G60*$H60*60*$I60*$J60*(1-$K60),"")))</f>
        <v/>
      </c>
      <c r="N60" s="16">
        <f>IF($M60="","",IFERROR($M60/$L60,""))</f>
        <v/>
      </c>
      <c r="O60" s="39">
        <f>IF($N60="","",IFERROR($E60/$N60,""))</f>
        <v/>
      </c>
      <c r="P60" s="16">
        <f>IF($N60="","",IFERROR($N60-$E60,""))</f>
        <v/>
      </c>
      <c r="Q60" s="31">
        <f>IF($A60="","",IF(OR(COUNTBLANK($B60:$L60)&gt;0,$R60=""),"Eingabe unvollständig",IF($O60="","Eingabe prüfen",IF($O60&gt;'Parameter'!$B$8,"Überlastet",IF($O60&gt;'Parameter'!$B$7,"Knapp","Frei")))))</f>
        <v/>
      </c>
      <c r="R60" s="24" t="n"/>
    </row>
    <row r="61" ht="22" customHeight="1">
      <c r="A61" s="24" t="n"/>
      <c r="B61" s="25" t="n"/>
      <c r="C61" s="24" t="n"/>
      <c r="D61" s="24" t="n"/>
      <c r="E61" s="26" t="n"/>
      <c r="F61" s="27" t="n"/>
      <c r="G61" s="28" t="n"/>
      <c r="H61" s="28" t="n"/>
      <c r="I61" s="28" t="n"/>
      <c r="J61" s="40" t="n"/>
      <c r="K61" s="40" t="n"/>
      <c r="L61" s="28" t="n"/>
      <c r="M61" s="10">
        <f>IF($A61="","",IF(COUNTBLANK($B61:$L61)&gt;0,"",IFERROR($F61*$G61*$H61*60*$I61*$J61*(1-$K61),"")))</f>
        <v/>
      </c>
      <c r="N61" s="10">
        <f>IF($M61="","",IFERROR($M61/$L61,""))</f>
        <v/>
      </c>
      <c r="O61" s="38">
        <f>IF($N61="","",IFERROR($E61/$N61,""))</f>
        <v/>
      </c>
      <c r="P61" s="10">
        <f>IF($N61="","",IFERROR($N61-$E61,""))</f>
        <v/>
      </c>
      <c r="Q61" s="30">
        <f>IF($A61="","",IF(OR(COUNTBLANK($B61:$L61)&gt;0,$R61=""),"Eingabe unvollständig",IF($O61="","Eingabe prüfen",IF($O61&gt;'Parameter'!$B$8,"Überlastet",IF($O61&gt;'Parameter'!$B$7,"Knapp","Frei")))))</f>
        <v/>
      </c>
      <c r="R61" s="24" t="n"/>
    </row>
    <row r="62" ht="22" customHeight="1">
      <c r="A62" s="24" t="n"/>
      <c r="B62" s="25" t="n"/>
      <c r="C62" s="24" t="n"/>
      <c r="D62" s="24" t="n"/>
      <c r="E62" s="26" t="n"/>
      <c r="F62" s="27" t="n"/>
      <c r="G62" s="28" t="n"/>
      <c r="H62" s="28" t="n"/>
      <c r="I62" s="28" t="n"/>
      <c r="J62" s="40" t="n"/>
      <c r="K62" s="40" t="n"/>
      <c r="L62" s="28" t="n"/>
      <c r="M62" s="16">
        <f>IF($A62="","",IF(COUNTBLANK($B62:$L62)&gt;0,"",IFERROR($F62*$G62*$H62*60*$I62*$J62*(1-$K62),"")))</f>
        <v/>
      </c>
      <c r="N62" s="16">
        <f>IF($M62="","",IFERROR($M62/$L62,""))</f>
        <v/>
      </c>
      <c r="O62" s="39">
        <f>IF($N62="","",IFERROR($E62/$N62,""))</f>
        <v/>
      </c>
      <c r="P62" s="16">
        <f>IF($N62="","",IFERROR($N62-$E62,""))</f>
        <v/>
      </c>
      <c r="Q62" s="31">
        <f>IF($A62="","",IF(OR(COUNTBLANK($B62:$L62)&gt;0,$R62=""),"Eingabe unvollständig",IF($O62="","Eingabe prüfen",IF($O62&gt;'Parameter'!$B$8,"Überlastet",IF($O62&gt;'Parameter'!$B$7,"Knapp","Frei")))))</f>
        <v/>
      </c>
      <c r="R62" s="24" t="n"/>
    </row>
    <row r="63" ht="22" customHeight="1">
      <c r="A63" s="24" t="n"/>
      <c r="B63" s="25" t="n"/>
      <c r="C63" s="24" t="n"/>
      <c r="D63" s="24" t="n"/>
      <c r="E63" s="26" t="n"/>
      <c r="F63" s="27" t="n"/>
      <c r="G63" s="28" t="n"/>
      <c r="H63" s="28" t="n"/>
      <c r="I63" s="28" t="n"/>
      <c r="J63" s="40" t="n"/>
      <c r="K63" s="40" t="n"/>
      <c r="L63" s="28" t="n"/>
      <c r="M63" s="10">
        <f>IF($A63="","",IF(COUNTBLANK($B63:$L63)&gt;0,"",IFERROR($F63*$G63*$H63*60*$I63*$J63*(1-$K63),"")))</f>
        <v/>
      </c>
      <c r="N63" s="10">
        <f>IF($M63="","",IFERROR($M63/$L63,""))</f>
        <v/>
      </c>
      <c r="O63" s="38">
        <f>IF($N63="","",IFERROR($E63/$N63,""))</f>
        <v/>
      </c>
      <c r="P63" s="10">
        <f>IF($N63="","",IFERROR($N63-$E63,""))</f>
        <v/>
      </c>
      <c r="Q63" s="30">
        <f>IF($A63="","",IF(OR(COUNTBLANK($B63:$L63)&gt;0,$R63=""),"Eingabe unvollständig",IF($O63="","Eingabe prüfen",IF($O63&gt;'Parameter'!$B$8,"Überlastet",IF($O63&gt;'Parameter'!$B$7,"Knapp","Frei")))))</f>
        <v/>
      </c>
      <c r="R63" s="24" t="n"/>
    </row>
    <row r="64" ht="22" customHeight="1">
      <c r="A64" s="24" t="n"/>
      <c r="B64" s="25" t="n"/>
      <c r="C64" s="24" t="n"/>
      <c r="D64" s="24" t="n"/>
      <c r="E64" s="26" t="n"/>
      <c r="F64" s="27" t="n"/>
      <c r="G64" s="28" t="n"/>
      <c r="H64" s="28" t="n"/>
      <c r="I64" s="28" t="n"/>
      <c r="J64" s="40" t="n"/>
      <c r="K64" s="40" t="n"/>
      <c r="L64" s="28" t="n"/>
      <c r="M64" s="16">
        <f>IF($A64="","",IF(COUNTBLANK($B64:$L64)&gt;0,"",IFERROR($F64*$G64*$H64*60*$I64*$J64*(1-$K64),"")))</f>
        <v/>
      </c>
      <c r="N64" s="16">
        <f>IF($M64="","",IFERROR($M64/$L64,""))</f>
        <v/>
      </c>
      <c r="O64" s="39">
        <f>IF($N64="","",IFERROR($E64/$N64,""))</f>
        <v/>
      </c>
      <c r="P64" s="16">
        <f>IF($N64="","",IFERROR($N64-$E64,""))</f>
        <v/>
      </c>
      <c r="Q64" s="31">
        <f>IF($A64="","",IF(OR(COUNTBLANK($B64:$L64)&gt;0,$R64=""),"Eingabe unvollständig",IF($O64="","Eingabe prüfen",IF($O64&gt;'Parameter'!$B$8,"Überlastet",IF($O64&gt;'Parameter'!$B$7,"Knapp","Frei")))))</f>
        <v/>
      </c>
      <c r="R64" s="24" t="n"/>
    </row>
    <row r="65" ht="22" customHeight="1">
      <c r="A65" s="24" t="n"/>
      <c r="B65" s="25" t="n"/>
      <c r="C65" s="24" t="n"/>
      <c r="D65" s="24" t="n"/>
      <c r="E65" s="26" t="n"/>
      <c r="F65" s="27" t="n"/>
      <c r="G65" s="28" t="n"/>
      <c r="H65" s="28" t="n"/>
      <c r="I65" s="28" t="n"/>
      <c r="J65" s="40" t="n"/>
      <c r="K65" s="40" t="n"/>
      <c r="L65" s="28" t="n"/>
      <c r="M65" s="10">
        <f>IF($A65="","",IF(COUNTBLANK($B65:$L65)&gt;0,"",IFERROR($F65*$G65*$H65*60*$I65*$J65*(1-$K65),"")))</f>
        <v/>
      </c>
      <c r="N65" s="10">
        <f>IF($M65="","",IFERROR($M65/$L65,""))</f>
        <v/>
      </c>
      <c r="O65" s="38">
        <f>IF($N65="","",IFERROR($E65/$N65,""))</f>
        <v/>
      </c>
      <c r="P65" s="10">
        <f>IF($N65="","",IFERROR($N65-$E65,""))</f>
        <v/>
      </c>
      <c r="Q65" s="30">
        <f>IF($A65="","",IF(OR(COUNTBLANK($B65:$L65)&gt;0,$R65=""),"Eingabe unvollständig",IF($O65="","Eingabe prüfen",IF($O65&gt;'Parameter'!$B$8,"Überlastet",IF($O65&gt;'Parameter'!$B$7,"Knapp","Frei")))))</f>
        <v/>
      </c>
      <c r="R65" s="24" t="n"/>
    </row>
    <row r="66" ht="22" customHeight="1">
      <c r="A66" s="24" t="n"/>
      <c r="B66" s="25" t="n"/>
      <c r="C66" s="24" t="n"/>
      <c r="D66" s="24" t="n"/>
      <c r="E66" s="26" t="n"/>
      <c r="F66" s="27" t="n"/>
      <c r="G66" s="28" t="n"/>
      <c r="H66" s="28" t="n"/>
      <c r="I66" s="28" t="n"/>
      <c r="J66" s="40" t="n"/>
      <c r="K66" s="40" t="n"/>
      <c r="L66" s="28" t="n"/>
      <c r="M66" s="16">
        <f>IF($A66="","",IF(COUNTBLANK($B66:$L66)&gt;0,"",IFERROR($F66*$G66*$H66*60*$I66*$J66*(1-$K66),"")))</f>
        <v/>
      </c>
      <c r="N66" s="16">
        <f>IF($M66="","",IFERROR($M66/$L66,""))</f>
        <v/>
      </c>
      <c r="O66" s="39">
        <f>IF($N66="","",IFERROR($E66/$N66,""))</f>
        <v/>
      </c>
      <c r="P66" s="16">
        <f>IF($N66="","",IFERROR($N66-$E66,""))</f>
        <v/>
      </c>
      <c r="Q66" s="31">
        <f>IF($A66="","",IF(OR(COUNTBLANK($B66:$L66)&gt;0,$R66=""),"Eingabe unvollständig",IF($O66="","Eingabe prüfen",IF($O66&gt;'Parameter'!$B$8,"Überlastet",IF($O66&gt;'Parameter'!$B$7,"Knapp","Frei")))))</f>
        <v/>
      </c>
      <c r="R66" s="24" t="n"/>
    </row>
    <row r="67" ht="22" customHeight="1">
      <c r="A67" s="24" t="n"/>
      <c r="B67" s="25" t="n"/>
      <c r="C67" s="24" t="n"/>
      <c r="D67" s="24" t="n"/>
      <c r="E67" s="26" t="n"/>
      <c r="F67" s="27" t="n"/>
      <c r="G67" s="28" t="n"/>
      <c r="H67" s="28" t="n"/>
      <c r="I67" s="28" t="n"/>
      <c r="J67" s="40" t="n"/>
      <c r="K67" s="40" t="n"/>
      <c r="L67" s="28" t="n"/>
      <c r="M67" s="10">
        <f>IF($A67="","",IF(COUNTBLANK($B67:$L67)&gt;0,"",IFERROR($F67*$G67*$H67*60*$I67*$J67*(1-$K67),"")))</f>
        <v/>
      </c>
      <c r="N67" s="10">
        <f>IF($M67="","",IFERROR($M67/$L67,""))</f>
        <v/>
      </c>
      <c r="O67" s="38">
        <f>IF($N67="","",IFERROR($E67/$N67,""))</f>
        <v/>
      </c>
      <c r="P67" s="10">
        <f>IF($N67="","",IFERROR($N67-$E67,""))</f>
        <v/>
      </c>
      <c r="Q67" s="30">
        <f>IF($A67="","",IF(OR(COUNTBLANK($B67:$L67)&gt;0,$R67=""),"Eingabe unvollständig",IF($O67="","Eingabe prüfen",IF($O67&gt;'Parameter'!$B$8,"Überlastet",IF($O67&gt;'Parameter'!$B$7,"Knapp","Frei")))))</f>
        <v/>
      </c>
      <c r="R67" s="24" t="n"/>
    </row>
    <row r="68" ht="22" customHeight="1">
      <c r="A68" s="24" t="n"/>
      <c r="B68" s="25" t="n"/>
      <c r="C68" s="24" t="n"/>
      <c r="D68" s="24" t="n"/>
      <c r="E68" s="26" t="n"/>
      <c r="F68" s="27" t="n"/>
      <c r="G68" s="28" t="n"/>
      <c r="H68" s="28" t="n"/>
      <c r="I68" s="28" t="n"/>
      <c r="J68" s="40" t="n"/>
      <c r="K68" s="40" t="n"/>
      <c r="L68" s="28" t="n"/>
      <c r="M68" s="16">
        <f>IF($A68="","",IF(COUNTBLANK($B68:$L68)&gt;0,"",IFERROR($F68*$G68*$H68*60*$I68*$J68*(1-$K68),"")))</f>
        <v/>
      </c>
      <c r="N68" s="16">
        <f>IF($M68="","",IFERROR($M68/$L68,""))</f>
        <v/>
      </c>
      <c r="O68" s="39">
        <f>IF($N68="","",IFERROR($E68/$N68,""))</f>
        <v/>
      </c>
      <c r="P68" s="16">
        <f>IF($N68="","",IFERROR($N68-$E68,""))</f>
        <v/>
      </c>
      <c r="Q68" s="31">
        <f>IF($A68="","",IF(OR(COUNTBLANK($B68:$L68)&gt;0,$R68=""),"Eingabe unvollständig",IF($O68="","Eingabe prüfen",IF($O68&gt;'Parameter'!$B$8,"Überlastet",IF($O68&gt;'Parameter'!$B$7,"Knapp","Frei")))))</f>
        <v/>
      </c>
      <c r="R68" s="24" t="n"/>
    </row>
    <row r="69" ht="22" customHeight="1">
      <c r="A69" s="24" t="n"/>
      <c r="B69" s="25" t="n"/>
      <c r="C69" s="24" t="n"/>
      <c r="D69" s="24" t="n"/>
      <c r="E69" s="26" t="n"/>
      <c r="F69" s="27" t="n"/>
      <c r="G69" s="28" t="n"/>
      <c r="H69" s="28" t="n"/>
      <c r="I69" s="28" t="n"/>
      <c r="J69" s="40" t="n"/>
      <c r="K69" s="40" t="n"/>
      <c r="L69" s="28" t="n"/>
      <c r="M69" s="10">
        <f>IF($A69="","",IF(COUNTBLANK($B69:$L69)&gt;0,"",IFERROR($F69*$G69*$H69*60*$I69*$J69*(1-$K69),"")))</f>
        <v/>
      </c>
      <c r="N69" s="10">
        <f>IF($M69="","",IFERROR($M69/$L69,""))</f>
        <v/>
      </c>
      <c r="O69" s="38">
        <f>IF($N69="","",IFERROR($E69/$N69,""))</f>
        <v/>
      </c>
      <c r="P69" s="10">
        <f>IF($N69="","",IFERROR($N69-$E69,""))</f>
        <v/>
      </c>
      <c r="Q69" s="30">
        <f>IF($A69="","",IF(OR(COUNTBLANK($B69:$L69)&gt;0,$R69=""),"Eingabe unvollständig",IF($O69="","Eingabe prüfen",IF($O69&gt;'Parameter'!$B$8,"Überlastet",IF($O69&gt;'Parameter'!$B$7,"Knapp","Frei")))))</f>
        <v/>
      </c>
      <c r="R69" s="24" t="n"/>
    </row>
    <row r="70" ht="22" customHeight="1">
      <c r="A70" s="24" t="n"/>
      <c r="B70" s="25" t="n"/>
      <c r="C70" s="24" t="n"/>
      <c r="D70" s="24" t="n"/>
      <c r="E70" s="26" t="n"/>
      <c r="F70" s="27" t="n"/>
      <c r="G70" s="28" t="n"/>
      <c r="H70" s="28" t="n"/>
      <c r="I70" s="28" t="n"/>
      <c r="J70" s="40" t="n"/>
      <c r="K70" s="40" t="n"/>
      <c r="L70" s="28" t="n"/>
      <c r="M70" s="16">
        <f>IF($A70="","",IF(COUNTBLANK($B70:$L70)&gt;0,"",IFERROR($F70*$G70*$H70*60*$I70*$J70*(1-$K70),"")))</f>
        <v/>
      </c>
      <c r="N70" s="16">
        <f>IF($M70="","",IFERROR($M70/$L70,""))</f>
        <v/>
      </c>
      <c r="O70" s="39">
        <f>IF($N70="","",IFERROR($E70/$N70,""))</f>
        <v/>
      </c>
      <c r="P70" s="16">
        <f>IF($N70="","",IFERROR($N70-$E70,""))</f>
        <v/>
      </c>
      <c r="Q70" s="31">
        <f>IF($A70="","",IF(OR(COUNTBLANK($B70:$L70)&gt;0,$R70=""),"Eingabe unvollständig",IF($O70="","Eingabe prüfen",IF($O70&gt;'Parameter'!$B$8,"Überlastet",IF($O70&gt;'Parameter'!$B$7,"Knapp","Frei")))))</f>
        <v/>
      </c>
      <c r="R70" s="24" t="n"/>
    </row>
    <row r="71" ht="22" customHeight="1">
      <c r="A71" s="24" t="n"/>
      <c r="B71" s="25" t="n"/>
      <c r="C71" s="24" t="n"/>
      <c r="D71" s="24" t="n"/>
      <c r="E71" s="26" t="n"/>
      <c r="F71" s="27" t="n"/>
      <c r="G71" s="28" t="n"/>
      <c r="H71" s="28" t="n"/>
      <c r="I71" s="28" t="n"/>
      <c r="J71" s="40" t="n"/>
      <c r="K71" s="40" t="n"/>
      <c r="L71" s="28" t="n"/>
      <c r="M71" s="10">
        <f>IF($A71="","",IF(COUNTBLANK($B71:$L71)&gt;0,"",IFERROR($F71*$G71*$H71*60*$I71*$J71*(1-$K71),"")))</f>
        <v/>
      </c>
      <c r="N71" s="10">
        <f>IF($M71="","",IFERROR($M71/$L71,""))</f>
        <v/>
      </c>
      <c r="O71" s="38">
        <f>IF($N71="","",IFERROR($E71/$N71,""))</f>
        <v/>
      </c>
      <c r="P71" s="10">
        <f>IF($N71="","",IFERROR($N71-$E71,""))</f>
        <v/>
      </c>
      <c r="Q71" s="30">
        <f>IF($A71="","",IF(OR(COUNTBLANK($B71:$L71)&gt;0,$R71=""),"Eingabe unvollständig",IF($O71="","Eingabe prüfen",IF($O71&gt;'Parameter'!$B$8,"Überlastet",IF($O71&gt;'Parameter'!$B$7,"Knapp","Frei")))))</f>
        <v/>
      </c>
      <c r="R71" s="24" t="n"/>
    </row>
    <row r="72" ht="22" customHeight="1">
      <c r="A72" s="24" t="n"/>
      <c r="B72" s="25" t="n"/>
      <c r="C72" s="24" t="n"/>
      <c r="D72" s="24" t="n"/>
      <c r="E72" s="26" t="n"/>
      <c r="F72" s="27" t="n"/>
      <c r="G72" s="28" t="n"/>
      <c r="H72" s="28" t="n"/>
      <c r="I72" s="28" t="n"/>
      <c r="J72" s="40" t="n"/>
      <c r="K72" s="40" t="n"/>
      <c r="L72" s="28" t="n"/>
      <c r="M72" s="16">
        <f>IF($A72="","",IF(COUNTBLANK($B72:$L72)&gt;0,"",IFERROR($F72*$G72*$H72*60*$I72*$J72*(1-$K72),"")))</f>
        <v/>
      </c>
      <c r="N72" s="16">
        <f>IF($M72="","",IFERROR($M72/$L72,""))</f>
        <v/>
      </c>
      <c r="O72" s="39">
        <f>IF($N72="","",IFERROR($E72/$N72,""))</f>
        <v/>
      </c>
      <c r="P72" s="16">
        <f>IF($N72="","",IFERROR($N72-$E72,""))</f>
        <v/>
      </c>
      <c r="Q72" s="31">
        <f>IF($A72="","",IF(OR(COUNTBLANK($B72:$L72)&gt;0,$R72=""),"Eingabe unvollständig",IF($O72="","Eingabe prüfen",IF($O72&gt;'Parameter'!$B$8,"Überlastet",IF($O72&gt;'Parameter'!$B$7,"Knapp","Frei")))))</f>
        <v/>
      </c>
      <c r="R72" s="24" t="n"/>
    </row>
    <row r="73" ht="22" customHeight="1">
      <c r="A73" s="24" t="n"/>
      <c r="B73" s="25" t="n"/>
      <c r="C73" s="24" t="n"/>
      <c r="D73" s="24" t="n"/>
      <c r="E73" s="26" t="n"/>
      <c r="F73" s="27" t="n"/>
      <c r="G73" s="28" t="n"/>
      <c r="H73" s="28" t="n"/>
      <c r="I73" s="28" t="n"/>
      <c r="J73" s="40" t="n"/>
      <c r="K73" s="40" t="n"/>
      <c r="L73" s="28" t="n"/>
      <c r="M73" s="10">
        <f>IF($A73="","",IF(COUNTBLANK($B73:$L73)&gt;0,"",IFERROR($F73*$G73*$H73*60*$I73*$J73*(1-$K73),"")))</f>
        <v/>
      </c>
      <c r="N73" s="10">
        <f>IF($M73="","",IFERROR($M73/$L73,""))</f>
        <v/>
      </c>
      <c r="O73" s="38">
        <f>IF($N73="","",IFERROR($E73/$N73,""))</f>
        <v/>
      </c>
      <c r="P73" s="10">
        <f>IF($N73="","",IFERROR($N73-$E73,""))</f>
        <v/>
      </c>
      <c r="Q73" s="30">
        <f>IF($A73="","",IF(OR(COUNTBLANK($B73:$L73)&gt;0,$R73=""),"Eingabe unvollständig",IF($O73="","Eingabe prüfen",IF($O73&gt;'Parameter'!$B$8,"Überlastet",IF($O73&gt;'Parameter'!$B$7,"Knapp","Frei")))))</f>
        <v/>
      </c>
      <c r="R73" s="24" t="n"/>
    </row>
    <row r="74" ht="22" customHeight="1">
      <c r="A74" s="24" t="n"/>
      <c r="B74" s="25" t="n"/>
      <c r="C74" s="24" t="n"/>
      <c r="D74" s="24" t="n"/>
      <c r="E74" s="26" t="n"/>
      <c r="F74" s="27" t="n"/>
      <c r="G74" s="28" t="n"/>
      <c r="H74" s="28" t="n"/>
      <c r="I74" s="28" t="n"/>
      <c r="J74" s="40" t="n"/>
      <c r="K74" s="40" t="n"/>
      <c r="L74" s="28" t="n"/>
      <c r="M74" s="16">
        <f>IF($A74="","",IF(COUNTBLANK($B74:$L74)&gt;0,"",IFERROR($F74*$G74*$H74*60*$I74*$J74*(1-$K74),"")))</f>
        <v/>
      </c>
      <c r="N74" s="16">
        <f>IF($M74="","",IFERROR($M74/$L74,""))</f>
        <v/>
      </c>
      <c r="O74" s="39">
        <f>IF($N74="","",IFERROR($E74/$N74,""))</f>
        <v/>
      </c>
      <c r="P74" s="16">
        <f>IF($N74="","",IFERROR($N74-$E74,""))</f>
        <v/>
      </c>
      <c r="Q74" s="31">
        <f>IF($A74="","",IF(OR(COUNTBLANK($B74:$L74)&gt;0,$R74=""),"Eingabe unvollständig",IF($O74="","Eingabe prüfen",IF($O74&gt;'Parameter'!$B$8,"Überlastet",IF($O74&gt;'Parameter'!$B$7,"Knapp","Frei")))))</f>
        <v/>
      </c>
      <c r="R74" s="24" t="n"/>
    </row>
    <row r="75" ht="22" customHeight="1">
      <c r="A75" s="24" t="n"/>
      <c r="B75" s="25" t="n"/>
      <c r="C75" s="24" t="n"/>
      <c r="D75" s="24" t="n"/>
      <c r="E75" s="26" t="n"/>
      <c r="F75" s="27" t="n"/>
      <c r="G75" s="28" t="n"/>
      <c r="H75" s="28" t="n"/>
      <c r="I75" s="28" t="n"/>
      <c r="J75" s="40" t="n"/>
      <c r="K75" s="40" t="n"/>
      <c r="L75" s="28" t="n"/>
      <c r="M75" s="10">
        <f>IF($A75="","",IF(COUNTBLANK($B75:$L75)&gt;0,"",IFERROR($F75*$G75*$H75*60*$I75*$J75*(1-$K75),"")))</f>
        <v/>
      </c>
      <c r="N75" s="10">
        <f>IF($M75="","",IFERROR($M75/$L75,""))</f>
        <v/>
      </c>
      <c r="O75" s="38">
        <f>IF($N75="","",IFERROR($E75/$N75,""))</f>
        <v/>
      </c>
      <c r="P75" s="10">
        <f>IF($N75="","",IFERROR($N75-$E75,""))</f>
        <v/>
      </c>
      <c r="Q75" s="30">
        <f>IF($A75="","",IF(OR(COUNTBLANK($B75:$L75)&gt;0,$R75=""),"Eingabe unvollständig",IF($O75="","Eingabe prüfen",IF($O75&gt;'Parameter'!$B$8,"Überlastet",IF($O75&gt;'Parameter'!$B$7,"Knapp","Frei")))))</f>
        <v/>
      </c>
      <c r="R75" s="24" t="n"/>
    </row>
    <row r="76" ht="22" customHeight="1">
      <c r="A76" s="24" t="n"/>
      <c r="B76" s="25" t="n"/>
      <c r="C76" s="24" t="n"/>
      <c r="D76" s="24" t="n"/>
      <c r="E76" s="26" t="n"/>
      <c r="F76" s="27" t="n"/>
      <c r="G76" s="28" t="n"/>
      <c r="H76" s="28" t="n"/>
      <c r="I76" s="28" t="n"/>
      <c r="J76" s="40" t="n"/>
      <c r="K76" s="40" t="n"/>
      <c r="L76" s="28" t="n"/>
      <c r="M76" s="16">
        <f>IF($A76="","",IF(COUNTBLANK($B76:$L76)&gt;0,"",IFERROR($F76*$G76*$H76*60*$I76*$J76*(1-$K76),"")))</f>
        <v/>
      </c>
      <c r="N76" s="16">
        <f>IF($M76="","",IFERROR($M76/$L76,""))</f>
        <v/>
      </c>
      <c r="O76" s="39">
        <f>IF($N76="","",IFERROR($E76/$N76,""))</f>
        <v/>
      </c>
      <c r="P76" s="16">
        <f>IF($N76="","",IFERROR($N76-$E76,""))</f>
        <v/>
      </c>
      <c r="Q76" s="31">
        <f>IF($A76="","",IF(OR(COUNTBLANK($B76:$L76)&gt;0,$R76=""),"Eingabe unvollständig",IF($O76="","Eingabe prüfen",IF($O76&gt;'Parameter'!$B$8,"Überlastet",IF($O76&gt;'Parameter'!$B$7,"Knapp","Frei")))))</f>
        <v/>
      </c>
      <c r="R76" s="24" t="n"/>
    </row>
    <row r="77" ht="22" customHeight="1">
      <c r="A77" s="24" t="n"/>
      <c r="B77" s="25" t="n"/>
      <c r="C77" s="24" t="n"/>
      <c r="D77" s="24" t="n"/>
      <c r="E77" s="26" t="n"/>
      <c r="F77" s="27" t="n"/>
      <c r="G77" s="28" t="n"/>
      <c r="H77" s="28" t="n"/>
      <c r="I77" s="28" t="n"/>
      <c r="J77" s="40" t="n"/>
      <c r="K77" s="40" t="n"/>
      <c r="L77" s="28" t="n"/>
      <c r="M77" s="10">
        <f>IF($A77="","",IF(COUNTBLANK($B77:$L77)&gt;0,"",IFERROR($F77*$G77*$H77*60*$I77*$J77*(1-$K77),"")))</f>
        <v/>
      </c>
      <c r="N77" s="10">
        <f>IF($M77="","",IFERROR($M77/$L77,""))</f>
        <v/>
      </c>
      <c r="O77" s="38">
        <f>IF($N77="","",IFERROR($E77/$N77,""))</f>
        <v/>
      </c>
      <c r="P77" s="10">
        <f>IF($N77="","",IFERROR($N77-$E77,""))</f>
        <v/>
      </c>
      <c r="Q77" s="30">
        <f>IF($A77="","",IF(OR(COUNTBLANK($B77:$L77)&gt;0,$R77=""),"Eingabe unvollständig",IF($O77="","Eingabe prüfen",IF($O77&gt;'Parameter'!$B$8,"Überlastet",IF($O77&gt;'Parameter'!$B$7,"Knapp","Frei")))))</f>
        <v/>
      </c>
      <c r="R77" s="24" t="n"/>
    </row>
    <row r="78" ht="22" customHeight="1">
      <c r="A78" s="24" t="n"/>
      <c r="B78" s="25" t="n"/>
      <c r="C78" s="24" t="n"/>
      <c r="D78" s="24" t="n"/>
      <c r="E78" s="26" t="n"/>
      <c r="F78" s="27" t="n"/>
      <c r="G78" s="28" t="n"/>
      <c r="H78" s="28" t="n"/>
      <c r="I78" s="28" t="n"/>
      <c r="J78" s="40" t="n"/>
      <c r="K78" s="40" t="n"/>
      <c r="L78" s="28" t="n"/>
      <c r="M78" s="16">
        <f>IF($A78="","",IF(COUNTBLANK($B78:$L78)&gt;0,"",IFERROR($F78*$G78*$H78*60*$I78*$J78*(1-$K78),"")))</f>
        <v/>
      </c>
      <c r="N78" s="16">
        <f>IF($M78="","",IFERROR($M78/$L78,""))</f>
        <v/>
      </c>
      <c r="O78" s="39">
        <f>IF($N78="","",IFERROR($E78/$N78,""))</f>
        <v/>
      </c>
      <c r="P78" s="16">
        <f>IF($N78="","",IFERROR($N78-$E78,""))</f>
        <v/>
      </c>
      <c r="Q78" s="31">
        <f>IF($A78="","",IF(OR(COUNTBLANK($B78:$L78)&gt;0,$R78=""),"Eingabe unvollständig",IF($O78="","Eingabe prüfen",IF($O78&gt;'Parameter'!$B$8,"Überlastet",IF($O78&gt;'Parameter'!$B$7,"Knapp","Frei")))))</f>
        <v/>
      </c>
      <c r="R78" s="24" t="n"/>
    </row>
    <row r="79" ht="22" customHeight="1">
      <c r="A79" s="24" t="n"/>
      <c r="B79" s="25" t="n"/>
      <c r="C79" s="24" t="n"/>
      <c r="D79" s="24" t="n"/>
      <c r="E79" s="26" t="n"/>
      <c r="F79" s="27" t="n"/>
      <c r="G79" s="28" t="n"/>
      <c r="H79" s="28" t="n"/>
      <c r="I79" s="28" t="n"/>
      <c r="J79" s="40" t="n"/>
      <c r="K79" s="40" t="n"/>
      <c r="L79" s="28" t="n"/>
      <c r="M79" s="10">
        <f>IF($A79="","",IF(COUNTBLANK($B79:$L79)&gt;0,"",IFERROR($F79*$G79*$H79*60*$I79*$J79*(1-$K79),"")))</f>
        <v/>
      </c>
      <c r="N79" s="10">
        <f>IF($M79="","",IFERROR($M79/$L79,""))</f>
        <v/>
      </c>
      <c r="O79" s="38">
        <f>IF($N79="","",IFERROR($E79/$N79,""))</f>
        <v/>
      </c>
      <c r="P79" s="10">
        <f>IF($N79="","",IFERROR($N79-$E79,""))</f>
        <v/>
      </c>
      <c r="Q79" s="30">
        <f>IF($A79="","",IF(OR(COUNTBLANK($B79:$L79)&gt;0,$R79=""),"Eingabe unvollständig",IF($O79="","Eingabe prüfen",IF($O79&gt;'Parameter'!$B$8,"Überlastet",IF($O79&gt;'Parameter'!$B$7,"Knapp","Frei")))))</f>
        <v/>
      </c>
      <c r="R79" s="24" t="n"/>
    </row>
    <row r="80" ht="22" customHeight="1">
      <c r="A80" s="24" t="n"/>
      <c r="B80" s="25" t="n"/>
      <c r="C80" s="24" t="n"/>
      <c r="D80" s="24" t="n"/>
      <c r="E80" s="26" t="n"/>
      <c r="F80" s="27" t="n"/>
      <c r="G80" s="28" t="n"/>
      <c r="H80" s="28" t="n"/>
      <c r="I80" s="28" t="n"/>
      <c r="J80" s="40" t="n"/>
      <c r="K80" s="40" t="n"/>
      <c r="L80" s="28" t="n"/>
      <c r="M80" s="16">
        <f>IF($A80="","",IF(COUNTBLANK($B80:$L80)&gt;0,"",IFERROR($F80*$G80*$H80*60*$I80*$J80*(1-$K80),"")))</f>
        <v/>
      </c>
      <c r="N80" s="16">
        <f>IF($M80="","",IFERROR($M80/$L80,""))</f>
        <v/>
      </c>
      <c r="O80" s="39">
        <f>IF($N80="","",IFERROR($E80/$N80,""))</f>
        <v/>
      </c>
      <c r="P80" s="16">
        <f>IF($N80="","",IFERROR($N80-$E80,""))</f>
        <v/>
      </c>
      <c r="Q80" s="31">
        <f>IF($A80="","",IF(OR(COUNTBLANK($B80:$L80)&gt;0,$R80=""),"Eingabe unvollständig",IF($O80="","Eingabe prüfen",IF($O80&gt;'Parameter'!$B$8,"Überlastet",IF($O80&gt;'Parameter'!$B$7,"Knapp","Frei")))))</f>
        <v/>
      </c>
      <c r="R80" s="24" t="n"/>
    </row>
    <row r="81" ht="22" customHeight="1">
      <c r="A81" s="24" t="n"/>
      <c r="B81" s="25" t="n"/>
      <c r="C81" s="24" t="n"/>
      <c r="D81" s="24" t="n"/>
      <c r="E81" s="26" t="n"/>
      <c r="F81" s="27" t="n"/>
      <c r="G81" s="28" t="n"/>
      <c r="H81" s="28" t="n"/>
      <c r="I81" s="28" t="n"/>
      <c r="J81" s="40" t="n"/>
      <c r="K81" s="40" t="n"/>
      <c r="L81" s="28" t="n"/>
      <c r="M81" s="10">
        <f>IF($A81="","",IF(COUNTBLANK($B81:$L81)&gt;0,"",IFERROR($F81*$G81*$H81*60*$I81*$J81*(1-$K81),"")))</f>
        <v/>
      </c>
      <c r="N81" s="10">
        <f>IF($M81="","",IFERROR($M81/$L81,""))</f>
        <v/>
      </c>
      <c r="O81" s="38">
        <f>IF($N81="","",IFERROR($E81/$N81,""))</f>
        <v/>
      </c>
      <c r="P81" s="10">
        <f>IF($N81="","",IFERROR($N81-$E81,""))</f>
        <v/>
      </c>
      <c r="Q81" s="30">
        <f>IF($A81="","",IF(OR(COUNTBLANK($B81:$L81)&gt;0,$R81=""),"Eingabe unvollständig",IF($O81="","Eingabe prüfen",IF($O81&gt;'Parameter'!$B$8,"Überlastet",IF($O81&gt;'Parameter'!$B$7,"Knapp","Frei")))))</f>
        <v/>
      </c>
      <c r="R81" s="24" t="n"/>
    </row>
    <row r="82" ht="22" customHeight="1">
      <c r="A82" s="24" t="n"/>
      <c r="B82" s="25" t="n"/>
      <c r="C82" s="24" t="n"/>
      <c r="D82" s="24" t="n"/>
      <c r="E82" s="26" t="n"/>
      <c r="F82" s="27" t="n"/>
      <c r="G82" s="28" t="n"/>
      <c r="H82" s="28" t="n"/>
      <c r="I82" s="28" t="n"/>
      <c r="J82" s="40" t="n"/>
      <c r="K82" s="40" t="n"/>
      <c r="L82" s="28" t="n"/>
      <c r="M82" s="16">
        <f>IF($A82="","",IF(COUNTBLANK($B82:$L82)&gt;0,"",IFERROR($F82*$G82*$H82*60*$I82*$J82*(1-$K82),"")))</f>
        <v/>
      </c>
      <c r="N82" s="16">
        <f>IF($M82="","",IFERROR($M82/$L82,""))</f>
        <v/>
      </c>
      <c r="O82" s="39">
        <f>IF($N82="","",IFERROR($E82/$N82,""))</f>
        <v/>
      </c>
      <c r="P82" s="16">
        <f>IF($N82="","",IFERROR($N82-$E82,""))</f>
        <v/>
      </c>
      <c r="Q82" s="31">
        <f>IF($A82="","",IF(OR(COUNTBLANK($B82:$L82)&gt;0,$R82=""),"Eingabe unvollständig",IF($O82="","Eingabe prüfen",IF($O82&gt;'Parameter'!$B$8,"Überlastet",IF($O82&gt;'Parameter'!$B$7,"Knapp","Frei")))))</f>
        <v/>
      </c>
      <c r="R82" s="24" t="n"/>
    </row>
    <row r="83" ht="22" customHeight="1">
      <c r="A83" s="24" t="n"/>
      <c r="B83" s="25" t="n"/>
      <c r="C83" s="24" t="n"/>
      <c r="D83" s="24" t="n"/>
      <c r="E83" s="26" t="n"/>
      <c r="F83" s="27" t="n"/>
      <c r="G83" s="28" t="n"/>
      <c r="H83" s="28" t="n"/>
      <c r="I83" s="28" t="n"/>
      <c r="J83" s="40" t="n"/>
      <c r="K83" s="40" t="n"/>
      <c r="L83" s="28" t="n"/>
      <c r="M83" s="10">
        <f>IF($A83="","",IF(COUNTBLANK($B83:$L83)&gt;0,"",IFERROR($F83*$G83*$H83*60*$I83*$J83*(1-$K83),"")))</f>
        <v/>
      </c>
      <c r="N83" s="10">
        <f>IF($M83="","",IFERROR($M83/$L83,""))</f>
        <v/>
      </c>
      <c r="O83" s="38">
        <f>IF($N83="","",IFERROR($E83/$N83,""))</f>
        <v/>
      </c>
      <c r="P83" s="10">
        <f>IF($N83="","",IFERROR($N83-$E83,""))</f>
        <v/>
      </c>
      <c r="Q83" s="30">
        <f>IF($A83="","",IF(OR(COUNTBLANK($B83:$L83)&gt;0,$R83=""),"Eingabe unvollständig",IF($O83="","Eingabe prüfen",IF($O83&gt;'Parameter'!$B$8,"Überlastet",IF($O83&gt;'Parameter'!$B$7,"Knapp","Frei")))))</f>
        <v/>
      </c>
      <c r="R83" s="24" t="n"/>
    </row>
    <row r="84" ht="22" customHeight="1">
      <c r="A84" s="24" t="n"/>
      <c r="B84" s="25" t="n"/>
      <c r="C84" s="24" t="n"/>
      <c r="D84" s="24" t="n"/>
      <c r="E84" s="26" t="n"/>
      <c r="F84" s="27" t="n"/>
      <c r="G84" s="28" t="n"/>
      <c r="H84" s="28" t="n"/>
      <c r="I84" s="28" t="n"/>
      <c r="J84" s="40" t="n"/>
      <c r="K84" s="40" t="n"/>
      <c r="L84" s="28" t="n"/>
      <c r="M84" s="16">
        <f>IF($A84="","",IF(COUNTBLANK($B84:$L84)&gt;0,"",IFERROR($F84*$G84*$H84*60*$I84*$J84*(1-$K84),"")))</f>
        <v/>
      </c>
      <c r="N84" s="16">
        <f>IF($M84="","",IFERROR($M84/$L84,""))</f>
        <v/>
      </c>
      <c r="O84" s="39">
        <f>IF($N84="","",IFERROR($E84/$N84,""))</f>
        <v/>
      </c>
      <c r="P84" s="16">
        <f>IF($N84="","",IFERROR($N84-$E84,""))</f>
        <v/>
      </c>
      <c r="Q84" s="31">
        <f>IF($A84="","",IF(OR(COUNTBLANK($B84:$L84)&gt;0,$R84=""),"Eingabe unvollständig",IF($O84="","Eingabe prüfen",IF($O84&gt;'Parameter'!$B$8,"Überlastet",IF($O84&gt;'Parameter'!$B$7,"Knapp","Frei")))))</f>
        <v/>
      </c>
      <c r="R84" s="24" t="n"/>
    </row>
    <row r="85" ht="22" customHeight="1">
      <c r="A85" s="24" t="n"/>
      <c r="B85" s="25" t="n"/>
      <c r="C85" s="24" t="n"/>
      <c r="D85" s="24" t="n"/>
      <c r="E85" s="26" t="n"/>
      <c r="F85" s="27" t="n"/>
      <c r="G85" s="28" t="n"/>
      <c r="H85" s="28" t="n"/>
      <c r="I85" s="28" t="n"/>
      <c r="J85" s="40" t="n"/>
      <c r="K85" s="40" t="n"/>
      <c r="L85" s="28" t="n"/>
      <c r="M85" s="10">
        <f>IF($A85="","",IF(COUNTBLANK($B85:$L85)&gt;0,"",IFERROR($F85*$G85*$H85*60*$I85*$J85*(1-$K85),"")))</f>
        <v/>
      </c>
      <c r="N85" s="10">
        <f>IF($M85="","",IFERROR($M85/$L85,""))</f>
        <v/>
      </c>
      <c r="O85" s="38">
        <f>IF($N85="","",IFERROR($E85/$N85,""))</f>
        <v/>
      </c>
      <c r="P85" s="10">
        <f>IF($N85="","",IFERROR($N85-$E85,""))</f>
        <v/>
      </c>
      <c r="Q85" s="30">
        <f>IF($A85="","",IF(OR(COUNTBLANK($B85:$L85)&gt;0,$R85=""),"Eingabe unvollständig",IF($O85="","Eingabe prüfen",IF($O85&gt;'Parameter'!$B$8,"Überlastet",IF($O85&gt;'Parameter'!$B$7,"Knapp","Frei")))))</f>
        <v/>
      </c>
      <c r="R85" s="24" t="n"/>
    </row>
    <row r="86" ht="22" customHeight="1">
      <c r="A86" s="24" t="n"/>
      <c r="B86" s="25" t="n"/>
      <c r="C86" s="24" t="n"/>
      <c r="D86" s="24" t="n"/>
      <c r="E86" s="26" t="n"/>
      <c r="F86" s="27" t="n"/>
      <c r="G86" s="28" t="n"/>
      <c r="H86" s="28" t="n"/>
      <c r="I86" s="28" t="n"/>
      <c r="J86" s="40" t="n"/>
      <c r="K86" s="40" t="n"/>
      <c r="L86" s="28" t="n"/>
      <c r="M86" s="16">
        <f>IF($A86="","",IF(COUNTBLANK($B86:$L86)&gt;0,"",IFERROR($F86*$G86*$H86*60*$I86*$J86*(1-$K86),"")))</f>
        <v/>
      </c>
      <c r="N86" s="16">
        <f>IF($M86="","",IFERROR($M86/$L86,""))</f>
        <v/>
      </c>
      <c r="O86" s="39">
        <f>IF($N86="","",IFERROR($E86/$N86,""))</f>
        <v/>
      </c>
      <c r="P86" s="16">
        <f>IF($N86="","",IFERROR($N86-$E86,""))</f>
        <v/>
      </c>
      <c r="Q86" s="31">
        <f>IF($A86="","",IF(OR(COUNTBLANK($B86:$L86)&gt;0,$R86=""),"Eingabe unvollständig",IF($O86="","Eingabe prüfen",IF($O86&gt;'Parameter'!$B$8,"Überlastet",IF($O86&gt;'Parameter'!$B$7,"Knapp","Frei")))))</f>
        <v/>
      </c>
      <c r="R86" s="24" t="n"/>
    </row>
    <row r="87" ht="22" customHeight="1">
      <c r="A87" s="24" t="n"/>
      <c r="B87" s="25" t="n"/>
      <c r="C87" s="24" t="n"/>
      <c r="D87" s="24" t="n"/>
      <c r="E87" s="26" t="n"/>
      <c r="F87" s="27" t="n"/>
      <c r="G87" s="28" t="n"/>
      <c r="H87" s="28" t="n"/>
      <c r="I87" s="28" t="n"/>
      <c r="J87" s="40" t="n"/>
      <c r="K87" s="40" t="n"/>
      <c r="L87" s="28" t="n"/>
      <c r="M87" s="10">
        <f>IF($A87="","",IF(COUNTBLANK($B87:$L87)&gt;0,"",IFERROR($F87*$G87*$H87*60*$I87*$J87*(1-$K87),"")))</f>
        <v/>
      </c>
      <c r="N87" s="10">
        <f>IF($M87="","",IFERROR($M87/$L87,""))</f>
        <v/>
      </c>
      <c r="O87" s="38">
        <f>IF($N87="","",IFERROR($E87/$N87,""))</f>
        <v/>
      </c>
      <c r="P87" s="10">
        <f>IF($N87="","",IFERROR($N87-$E87,""))</f>
        <v/>
      </c>
      <c r="Q87" s="30">
        <f>IF($A87="","",IF(OR(COUNTBLANK($B87:$L87)&gt;0,$R87=""),"Eingabe unvollständig",IF($O87="","Eingabe prüfen",IF($O87&gt;'Parameter'!$B$8,"Überlastet",IF($O87&gt;'Parameter'!$B$7,"Knapp","Frei")))))</f>
        <v/>
      </c>
      <c r="R87" s="24" t="n"/>
    </row>
    <row r="88" ht="22" customHeight="1">
      <c r="A88" s="24" t="n"/>
      <c r="B88" s="25" t="n"/>
      <c r="C88" s="24" t="n"/>
      <c r="D88" s="24" t="n"/>
      <c r="E88" s="26" t="n"/>
      <c r="F88" s="27" t="n"/>
      <c r="G88" s="28" t="n"/>
      <c r="H88" s="28" t="n"/>
      <c r="I88" s="28" t="n"/>
      <c r="J88" s="40" t="n"/>
      <c r="K88" s="40" t="n"/>
      <c r="L88" s="28" t="n"/>
      <c r="M88" s="16">
        <f>IF($A88="","",IF(COUNTBLANK($B88:$L88)&gt;0,"",IFERROR($F88*$G88*$H88*60*$I88*$J88*(1-$K88),"")))</f>
        <v/>
      </c>
      <c r="N88" s="16">
        <f>IF($M88="","",IFERROR($M88/$L88,""))</f>
        <v/>
      </c>
      <c r="O88" s="39">
        <f>IF($N88="","",IFERROR($E88/$N88,""))</f>
        <v/>
      </c>
      <c r="P88" s="16">
        <f>IF($N88="","",IFERROR($N88-$E88,""))</f>
        <v/>
      </c>
      <c r="Q88" s="31">
        <f>IF($A88="","",IF(OR(COUNTBLANK($B88:$L88)&gt;0,$R88=""),"Eingabe unvollständig",IF($O88="","Eingabe prüfen",IF($O88&gt;'Parameter'!$B$8,"Überlastet",IF($O88&gt;'Parameter'!$B$7,"Knapp","Frei")))))</f>
        <v/>
      </c>
      <c r="R88" s="24" t="n"/>
    </row>
    <row r="89" ht="22" customHeight="1">
      <c r="A89" s="24" t="n"/>
      <c r="B89" s="25" t="n"/>
      <c r="C89" s="24" t="n"/>
      <c r="D89" s="24" t="n"/>
      <c r="E89" s="26" t="n"/>
      <c r="F89" s="27" t="n"/>
      <c r="G89" s="28" t="n"/>
      <c r="H89" s="28" t="n"/>
      <c r="I89" s="28" t="n"/>
      <c r="J89" s="40" t="n"/>
      <c r="K89" s="40" t="n"/>
      <c r="L89" s="28" t="n"/>
      <c r="M89" s="10">
        <f>IF($A89="","",IF(COUNTBLANK($B89:$L89)&gt;0,"",IFERROR($F89*$G89*$H89*60*$I89*$J89*(1-$K89),"")))</f>
        <v/>
      </c>
      <c r="N89" s="10">
        <f>IF($M89="","",IFERROR($M89/$L89,""))</f>
        <v/>
      </c>
      <c r="O89" s="38">
        <f>IF($N89="","",IFERROR($E89/$N89,""))</f>
        <v/>
      </c>
      <c r="P89" s="10">
        <f>IF($N89="","",IFERROR($N89-$E89,""))</f>
        <v/>
      </c>
      <c r="Q89" s="30">
        <f>IF($A89="","",IF(OR(COUNTBLANK($B89:$L89)&gt;0,$R89=""),"Eingabe unvollständig",IF($O89="","Eingabe prüfen",IF($O89&gt;'Parameter'!$B$8,"Überlastet",IF($O89&gt;'Parameter'!$B$7,"Knapp","Frei")))))</f>
        <v/>
      </c>
      <c r="R89" s="24" t="n"/>
    </row>
    <row r="90" ht="22" customHeight="1">
      <c r="A90" s="24" t="n"/>
      <c r="B90" s="25" t="n"/>
      <c r="C90" s="24" t="n"/>
      <c r="D90" s="24" t="n"/>
      <c r="E90" s="26" t="n"/>
      <c r="F90" s="27" t="n"/>
      <c r="G90" s="28" t="n"/>
      <c r="H90" s="28" t="n"/>
      <c r="I90" s="28" t="n"/>
      <c r="J90" s="40" t="n"/>
      <c r="K90" s="40" t="n"/>
      <c r="L90" s="28" t="n"/>
      <c r="M90" s="16">
        <f>IF($A90="","",IF(COUNTBLANK($B90:$L90)&gt;0,"",IFERROR($F90*$G90*$H90*60*$I90*$J90*(1-$K90),"")))</f>
        <v/>
      </c>
      <c r="N90" s="16">
        <f>IF($M90="","",IFERROR($M90/$L90,""))</f>
        <v/>
      </c>
      <c r="O90" s="39">
        <f>IF($N90="","",IFERROR($E90/$N90,""))</f>
        <v/>
      </c>
      <c r="P90" s="16">
        <f>IF($N90="","",IFERROR($N90-$E90,""))</f>
        <v/>
      </c>
      <c r="Q90" s="31">
        <f>IF($A90="","",IF(OR(COUNTBLANK($B90:$L90)&gt;0,$R90=""),"Eingabe unvollständig",IF($O90="","Eingabe prüfen",IF($O90&gt;'Parameter'!$B$8,"Überlastet",IF($O90&gt;'Parameter'!$B$7,"Knapp","Frei")))))</f>
        <v/>
      </c>
      <c r="R90" s="24" t="n"/>
    </row>
    <row r="91" ht="22" customHeight="1">
      <c r="A91" s="24" t="n"/>
      <c r="B91" s="25" t="n"/>
      <c r="C91" s="24" t="n"/>
      <c r="D91" s="24" t="n"/>
      <c r="E91" s="26" t="n"/>
      <c r="F91" s="27" t="n"/>
      <c r="G91" s="28" t="n"/>
      <c r="H91" s="28" t="n"/>
      <c r="I91" s="28" t="n"/>
      <c r="J91" s="40" t="n"/>
      <c r="K91" s="40" t="n"/>
      <c r="L91" s="28" t="n"/>
      <c r="M91" s="10">
        <f>IF($A91="","",IF(COUNTBLANK($B91:$L91)&gt;0,"",IFERROR($F91*$G91*$H91*60*$I91*$J91*(1-$K91),"")))</f>
        <v/>
      </c>
      <c r="N91" s="10">
        <f>IF($M91="","",IFERROR($M91/$L91,""))</f>
        <v/>
      </c>
      <c r="O91" s="38">
        <f>IF($N91="","",IFERROR($E91/$N91,""))</f>
        <v/>
      </c>
      <c r="P91" s="10">
        <f>IF($N91="","",IFERROR($N91-$E91,""))</f>
        <v/>
      </c>
      <c r="Q91" s="30">
        <f>IF($A91="","",IF(OR(COUNTBLANK($B91:$L91)&gt;0,$R91=""),"Eingabe unvollständig",IF($O91="","Eingabe prüfen",IF($O91&gt;'Parameter'!$B$8,"Überlastet",IF($O91&gt;'Parameter'!$B$7,"Knapp","Frei")))))</f>
        <v/>
      </c>
      <c r="R91" s="24" t="n"/>
    </row>
    <row r="92" ht="22" customHeight="1">
      <c r="A92" s="24" t="n"/>
      <c r="B92" s="25" t="n"/>
      <c r="C92" s="24" t="n"/>
      <c r="D92" s="24" t="n"/>
      <c r="E92" s="26" t="n"/>
      <c r="F92" s="27" t="n"/>
      <c r="G92" s="28" t="n"/>
      <c r="H92" s="28" t="n"/>
      <c r="I92" s="28" t="n"/>
      <c r="J92" s="40" t="n"/>
      <c r="K92" s="40" t="n"/>
      <c r="L92" s="28" t="n"/>
      <c r="M92" s="16">
        <f>IF($A92="","",IF(COUNTBLANK($B92:$L92)&gt;0,"",IFERROR($F92*$G92*$H92*60*$I92*$J92*(1-$K92),"")))</f>
        <v/>
      </c>
      <c r="N92" s="16">
        <f>IF($M92="","",IFERROR($M92/$L92,""))</f>
        <v/>
      </c>
      <c r="O92" s="39">
        <f>IF($N92="","",IFERROR($E92/$N92,""))</f>
        <v/>
      </c>
      <c r="P92" s="16">
        <f>IF($N92="","",IFERROR($N92-$E92,""))</f>
        <v/>
      </c>
      <c r="Q92" s="31">
        <f>IF($A92="","",IF(OR(COUNTBLANK($B92:$L92)&gt;0,$R92=""),"Eingabe unvollständig",IF($O92="","Eingabe prüfen",IF($O92&gt;'Parameter'!$B$8,"Überlastet",IF($O92&gt;'Parameter'!$B$7,"Knapp","Frei")))))</f>
        <v/>
      </c>
      <c r="R92" s="24" t="n"/>
    </row>
    <row r="93" ht="22" customHeight="1">
      <c r="A93" s="24" t="n"/>
      <c r="B93" s="25" t="n"/>
      <c r="C93" s="24" t="n"/>
      <c r="D93" s="24" t="n"/>
      <c r="E93" s="26" t="n"/>
      <c r="F93" s="27" t="n"/>
      <c r="G93" s="28" t="n"/>
      <c r="H93" s="28" t="n"/>
      <c r="I93" s="28" t="n"/>
      <c r="J93" s="40" t="n"/>
      <c r="K93" s="40" t="n"/>
      <c r="L93" s="28" t="n"/>
      <c r="M93" s="10">
        <f>IF($A93="","",IF(COUNTBLANK($B93:$L93)&gt;0,"",IFERROR($F93*$G93*$H93*60*$I93*$J93*(1-$K93),"")))</f>
        <v/>
      </c>
      <c r="N93" s="10">
        <f>IF($M93="","",IFERROR($M93/$L93,""))</f>
        <v/>
      </c>
      <c r="O93" s="38">
        <f>IF($N93="","",IFERROR($E93/$N93,""))</f>
        <v/>
      </c>
      <c r="P93" s="10">
        <f>IF($N93="","",IFERROR($N93-$E93,""))</f>
        <v/>
      </c>
      <c r="Q93" s="30">
        <f>IF($A93="","",IF(OR(COUNTBLANK($B93:$L93)&gt;0,$R93=""),"Eingabe unvollständig",IF($O93="","Eingabe prüfen",IF($O93&gt;'Parameter'!$B$8,"Überlastet",IF($O93&gt;'Parameter'!$B$7,"Knapp","Frei")))))</f>
        <v/>
      </c>
      <c r="R93" s="24" t="n"/>
    </row>
    <row r="94" ht="22" customHeight="1">
      <c r="A94" s="24" t="n"/>
      <c r="B94" s="25" t="n"/>
      <c r="C94" s="24" t="n"/>
      <c r="D94" s="24" t="n"/>
      <c r="E94" s="26" t="n"/>
      <c r="F94" s="27" t="n"/>
      <c r="G94" s="28" t="n"/>
      <c r="H94" s="28" t="n"/>
      <c r="I94" s="28" t="n"/>
      <c r="J94" s="40" t="n"/>
      <c r="K94" s="40" t="n"/>
      <c r="L94" s="28" t="n"/>
      <c r="M94" s="16">
        <f>IF($A94="","",IF(COUNTBLANK($B94:$L94)&gt;0,"",IFERROR($F94*$G94*$H94*60*$I94*$J94*(1-$K94),"")))</f>
        <v/>
      </c>
      <c r="N94" s="16">
        <f>IF($M94="","",IFERROR($M94/$L94,""))</f>
        <v/>
      </c>
      <c r="O94" s="39">
        <f>IF($N94="","",IFERROR($E94/$N94,""))</f>
        <v/>
      </c>
      <c r="P94" s="16">
        <f>IF($N94="","",IFERROR($N94-$E94,""))</f>
        <v/>
      </c>
      <c r="Q94" s="31">
        <f>IF($A94="","",IF(OR(COUNTBLANK($B94:$L94)&gt;0,$R94=""),"Eingabe unvollständig",IF($O94="","Eingabe prüfen",IF($O94&gt;'Parameter'!$B$8,"Überlastet",IF($O94&gt;'Parameter'!$B$7,"Knapp","Frei")))))</f>
        <v/>
      </c>
      <c r="R94" s="24" t="n"/>
    </row>
    <row r="95" ht="22" customHeight="1">
      <c r="A95" s="24" t="n"/>
      <c r="B95" s="25" t="n"/>
      <c r="C95" s="24" t="n"/>
      <c r="D95" s="24" t="n"/>
      <c r="E95" s="26" t="n"/>
      <c r="F95" s="27" t="n"/>
      <c r="G95" s="28" t="n"/>
      <c r="H95" s="28" t="n"/>
      <c r="I95" s="28" t="n"/>
      <c r="J95" s="40" t="n"/>
      <c r="K95" s="40" t="n"/>
      <c r="L95" s="28" t="n"/>
      <c r="M95" s="10">
        <f>IF($A95="","",IF(COUNTBLANK($B95:$L95)&gt;0,"",IFERROR($F95*$G95*$H95*60*$I95*$J95*(1-$K95),"")))</f>
        <v/>
      </c>
      <c r="N95" s="10">
        <f>IF($M95="","",IFERROR($M95/$L95,""))</f>
        <v/>
      </c>
      <c r="O95" s="38">
        <f>IF($N95="","",IFERROR($E95/$N95,""))</f>
        <v/>
      </c>
      <c r="P95" s="10">
        <f>IF($N95="","",IFERROR($N95-$E95,""))</f>
        <v/>
      </c>
      <c r="Q95" s="30">
        <f>IF($A95="","",IF(OR(COUNTBLANK($B95:$L95)&gt;0,$R95=""),"Eingabe unvollständig",IF($O95="","Eingabe prüfen",IF($O95&gt;'Parameter'!$B$8,"Überlastet",IF($O95&gt;'Parameter'!$B$7,"Knapp","Frei")))))</f>
        <v/>
      </c>
      <c r="R95" s="24" t="n"/>
    </row>
    <row r="96" ht="22" customHeight="1">
      <c r="A96" s="24" t="n"/>
      <c r="B96" s="25" t="n"/>
      <c r="C96" s="24" t="n"/>
      <c r="D96" s="24" t="n"/>
      <c r="E96" s="26" t="n"/>
      <c r="F96" s="27" t="n"/>
      <c r="G96" s="28" t="n"/>
      <c r="H96" s="28" t="n"/>
      <c r="I96" s="28" t="n"/>
      <c r="J96" s="40" t="n"/>
      <c r="K96" s="40" t="n"/>
      <c r="L96" s="28" t="n"/>
      <c r="M96" s="16">
        <f>IF($A96="","",IF(COUNTBLANK($B96:$L96)&gt;0,"",IFERROR($F96*$G96*$H96*60*$I96*$J96*(1-$K96),"")))</f>
        <v/>
      </c>
      <c r="N96" s="16">
        <f>IF($M96="","",IFERROR($M96/$L96,""))</f>
        <v/>
      </c>
      <c r="O96" s="39">
        <f>IF($N96="","",IFERROR($E96/$N96,""))</f>
        <v/>
      </c>
      <c r="P96" s="16">
        <f>IF($N96="","",IFERROR($N96-$E96,""))</f>
        <v/>
      </c>
      <c r="Q96" s="31">
        <f>IF($A96="","",IF(OR(COUNTBLANK($B96:$L96)&gt;0,$R96=""),"Eingabe unvollständig",IF($O96="","Eingabe prüfen",IF($O96&gt;'Parameter'!$B$8,"Überlastet",IF($O96&gt;'Parameter'!$B$7,"Knapp","Frei")))))</f>
        <v/>
      </c>
      <c r="R96" s="24" t="n"/>
    </row>
    <row r="97" ht="22" customHeight="1">
      <c r="A97" s="24" t="n"/>
      <c r="B97" s="25" t="n"/>
      <c r="C97" s="24" t="n"/>
      <c r="D97" s="24" t="n"/>
      <c r="E97" s="26" t="n"/>
      <c r="F97" s="27" t="n"/>
      <c r="G97" s="28" t="n"/>
      <c r="H97" s="28" t="n"/>
      <c r="I97" s="28" t="n"/>
      <c r="J97" s="40" t="n"/>
      <c r="K97" s="40" t="n"/>
      <c r="L97" s="28" t="n"/>
      <c r="M97" s="10">
        <f>IF($A97="","",IF(COUNTBLANK($B97:$L97)&gt;0,"",IFERROR($F97*$G97*$H97*60*$I97*$J97*(1-$K97),"")))</f>
        <v/>
      </c>
      <c r="N97" s="10">
        <f>IF($M97="","",IFERROR($M97/$L97,""))</f>
        <v/>
      </c>
      <c r="O97" s="38">
        <f>IF($N97="","",IFERROR($E97/$N97,""))</f>
        <v/>
      </c>
      <c r="P97" s="10">
        <f>IF($N97="","",IFERROR($N97-$E97,""))</f>
        <v/>
      </c>
      <c r="Q97" s="30">
        <f>IF($A97="","",IF(OR(COUNTBLANK($B97:$L97)&gt;0,$R97=""),"Eingabe unvollständig",IF($O97="","Eingabe prüfen",IF($O97&gt;'Parameter'!$B$8,"Überlastet",IF($O97&gt;'Parameter'!$B$7,"Knapp","Frei")))))</f>
        <v/>
      </c>
      <c r="R97" s="24" t="n"/>
    </row>
    <row r="98" ht="22" customHeight="1">
      <c r="A98" s="24" t="n"/>
      <c r="B98" s="25" t="n"/>
      <c r="C98" s="24" t="n"/>
      <c r="D98" s="24" t="n"/>
      <c r="E98" s="26" t="n"/>
      <c r="F98" s="27" t="n"/>
      <c r="G98" s="28" t="n"/>
      <c r="H98" s="28" t="n"/>
      <c r="I98" s="28" t="n"/>
      <c r="J98" s="40" t="n"/>
      <c r="K98" s="40" t="n"/>
      <c r="L98" s="28" t="n"/>
      <c r="M98" s="16">
        <f>IF($A98="","",IF(COUNTBLANK($B98:$L98)&gt;0,"",IFERROR($F98*$G98*$H98*60*$I98*$J98*(1-$K98),"")))</f>
        <v/>
      </c>
      <c r="N98" s="16">
        <f>IF($M98="","",IFERROR($M98/$L98,""))</f>
        <v/>
      </c>
      <c r="O98" s="39">
        <f>IF($N98="","",IFERROR($E98/$N98,""))</f>
        <v/>
      </c>
      <c r="P98" s="16">
        <f>IF($N98="","",IFERROR($N98-$E98,""))</f>
        <v/>
      </c>
      <c r="Q98" s="31">
        <f>IF($A98="","",IF(OR(COUNTBLANK($B98:$L98)&gt;0,$R98=""),"Eingabe unvollständig",IF($O98="","Eingabe prüfen",IF($O98&gt;'Parameter'!$B$8,"Überlastet",IF($O98&gt;'Parameter'!$B$7,"Knapp","Frei")))))</f>
        <v/>
      </c>
      <c r="R98" s="24" t="n"/>
    </row>
    <row r="99" ht="22" customHeight="1">
      <c r="A99" s="24" t="n"/>
      <c r="B99" s="25" t="n"/>
      <c r="C99" s="24" t="n"/>
      <c r="D99" s="24" t="n"/>
      <c r="E99" s="26" t="n"/>
      <c r="F99" s="27" t="n"/>
      <c r="G99" s="28" t="n"/>
      <c r="H99" s="28" t="n"/>
      <c r="I99" s="28" t="n"/>
      <c r="J99" s="40" t="n"/>
      <c r="K99" s="40" t="n"/>
      <c r="L99" s="28" t="n"/>
      <c r="M99" s="10">
        <f>IF($A99="","",IF(COUNTBLANK($B99:$L99)&gt;0,"",IFERROR($F99*$G99*$H99*60*$I99*$J99*(1-$K99),"")))</f>
        <v/>
      </c>
      <c r="N99" s="10">
        <f>IF($M99="","",IFERROR($M99/$L99,""))</f>
        <v/>
      </c>
      <c r="O99" s="38">
        <f>IF($N99="","",IFERROR($E99/$N99,""))</f>
        <v/>
      </c>
      <c r="P99" s="10">
        <f>IF($N99="","",IFERROR($N99-$E99,""))</f>
        <v/>
      </c>
      <c r="Q99" s="30">
        <f>IF($A99="","",IF(OR(COUNTBLANK($B99:$L99)&gt;0,$R99=""),"Eingabe unvollständig",IF($O99="","Eingabe prüfen",IF($O99&gt;'Parameter'!$B$8,"Überlastet",IF($O99&gt;'Parameter'!$B$7,"Knapp","Frei")))))</f>
        <v/>
      </c>
      <c r="R99" s="24" t="n"/>
    </row>
    <row r="100" ht="22" customHeight="1">
      <c r="A100" s="24" t="n"/>
      <c r="B100" s="25" t="n"/>
      <c r="C100" s="24" t="n"/>
      <c r="D100" s="24" t="n"/>
      <c r="E100" s="26" t="n"/>
      <c r="F100" s="27" t="n"/>
      <c r="G100" s="28" t="n"/>
      <c r="H100" s="28" t="n"/>
      <c r="I100" s="28" t="n"/>
      <c r="J100" s="40" t="n"/>
      <c r="K100" s="40" t="n"/>
      <c r="L100" s="28" t="n"/>
      <c r="M100" s="16">
        <f>IF($A100="","",IF(COUNTBLANK($B100:$L100)&gt;0,"",IFERROR($F100*$G100*$H100*60*$I100*$J100*(1-$K100),"")))</f>
        <v/>
      </c>
      <c r="N100" s="16">
        <f>IF($M100="","",IFERROR($M100/$L100,""))</f>
        <v/>
      </c>
      <c r="O100" s="39">
        <f>IF($N100="","",IFERROR($E100/$N100,""))</f>
        <v/>
      </c>
      <c r="P100" s="16">
        <f>IF($N100="","",IFERROR($N100-$E100,""))</f>
        <v/>
      </c>
      <c r="Q100" s="31">
        <f>IF($A100="","",IF(OR(COUNTBLANK($B100:$L100)&gt;0,$R100=""),"Eingabe unvollständig",IF($O100="","Eingabe prüfen",IF($O100&gt;'Parameter'!$B$8,"Überlastet",IF($O100&gt;'Parameter'!$B$7,"Knapp","Frei")))))</f>
        <v/>
      </c>
      <c r="R100" s="24" t="n"/>
    </row>
    <row r="101" ht="22" customHeight="1">
      <c r="A101" s="24" t="n"/>
      <c r="B101" s="25" t="n"/>
      <c r="C101" s="24" t="n"/>
      <c r="D101" s="24" t="n"/>
      <c r="E101" s="26" t="n"/>
      <c r="F101" s="27" t="n"/>
      <c r="G101" s="28" t="n"/>
      <c r="H101" s="28" t="n"/>
      <c r="I101" s="28" t="n"/>
      <c r="J101" s="40" t="n"/>
      <c r="K101" s="40" t="n"/>
      <c r="L101" s="28" t="n"/>
      <c r="M101" s="10">
        <f>IF($A101="","",IF(COUNTBLANK($B101:$L101)&gt;0,"",IFERROR($F101*$G101*$H101*60*$I101*$J101*(1-$K101),"")))</f>
        <v/>
      </c>
      <c r="N101" s="10">
        <f>IF($M101="","",IFERROR($M101/$L101,""))</f>
        <v/>
      </c>
      <c r="O101" s="38">
        <f>IF($N101="","",IFERROR($E101/$N101,""))</f>
        <v/>
      </c>
      <c r="P101" s="10">
        <f>IF($N101="","",IFERROR($N101-$E101,""))</f>
        <v/>
      </c>
      <c r="Q101" s="30">
        <f>IF($A101="","",IF(OR(COUNTBLANK($B101:$L101)&gt;0,$R101=""),"Eingabe unvollständig",IF($O101="","Eingabe prüfen",IF($O101&gt;'Parameter'!$B$8,"Überlastet",IF($O101&gt;'Parameter'!$B$7,"Knapp","Frei")))))</f>
        <v/>
      </c>
      <c r="R101" s="24" t="n"/>
    </row>
    <row r="102" ht="22" customHeight="1">
      <c r="A102" s="24" t="n"/>
      <c r="B102" s="25" t="n"/>
      <c r="C102" s="24" t="n"/>
      <c r="D102" s="24" t="n"/>
      <c r="E102" s="26" t="n"/>
      <c r="F102" s="27" t="n"/>
      <c r="G102" s="28" t="n"/>
      <c r="H102" s="28" t="n"/>
      <c r="I102" s="28" t="n"/>
      <c r="J102" s="40" t="n"/>
      <c r="K102" s="40" t="n"/>
      <c r="L102" s="28" t="n"/>
      <c r="M102" s="16">
        <f>IF($A102="","",IF(COUNTBLANK($B102:$L102)&gt;0,"",IFERROR($F102*$G102*$H102*60*$I102*$J102*(1-$K102),"")))</f>
        <v/>
      </c>
      <c r="N102" s="16">
        <f>IF($M102="","",IFERROR($M102/$L102,""))</f>
        <v/>
      </c>
      <c r="O102" s="39">
        <f>IF($N102="","",IFERROR($E102/$N102,""))</f>
        <v/>
      </c>
      <c r="P102" s="16">
        <f>IF($N102="","",IFERROR($N102-$E102,""))</f>
        <v/>
      </c>
      <c r="Q102" s="31">
        <f>IF($A102="","",IF(OR(COUNTBLANK($B102:$L102)&gt;0,$R102=""),"Eingabe unvollständig",IF($O102="","Eingabe prüfen",IF($O102&gt;'Parameter'!$B$8,"Überlastet",IF($O102&gt;'Parameter'!$B$7,"Knapp","Frei")))))</f>
        <v/>
      </c>
      <c r="R102" s="24" t="n"/>
    </row>
    <row r="103" ht="22" customHeight="1">
      <c r="A103" s="24" t="n"/>
      <c r="B103" s="25" t="n"/>
      <c r="C103" s="24" t="n"/>
      <c r="D103" s="24" t="n"/>
      <c r="E103" s="26" t="n"/>
      <c r="F103" s="27" t="n"/>
      <c r="G103" s="28" t="n"/>
      <c r="H103" s="28" t="n"/>
      <c r="I103" s="28" t="n"/>
      <c r="J103" s="40" t="n"/>
      <c r="K103" s="40" t="n"/>
      <c r="L103" s="28" t="n"/>
      <c r="M103" s="10">
        <f>IF($A103="","",IF(COUNTBLANK($B103:$L103)&gt;0,"",IFERROR($F103*$G103*$H103*60*$I103*$J103*(1-$K103),"")))</f>
        <v/>
      </c>
      <c r="N103" s="10">
        <f>IF($M103="","",IFERROR($M103/$L103,""))</f>
        <v/>
      </c>
      <c r="O103" s="38">
        <f>IF($N103="","",IFERROR($E103/$N103,""))</f>
        <v/>
      </c>
      <c r="P103" s="10">
        <f>IF($N103="","",IFERROR($N103-$E103,""))</f>
        <v/>
      </c>
      <c r="Q103" s="30">
        <f>IF($A103="","",IF(OR(COUNTBLANK($B103:$L103)&gt;0,$R103=""),"Eingabe unvollständig",IF($O103="","Eingabe prüfen",IF($O103&gt;'Parameter'!$B$8,"Überlastet",IF($O103&gt;'Parameter'!$B$7,"Knapp","Frei")))))</f>
        <v/>
      </c>
      <c r="R103" s="24" t="n"/>
    </row>
    <row r="104" ht="22" customHeight="1">
      <c r="A104" s="24" t="n"/>
      <c r="B104" s="25" t="n"/>
      <c r="C104" s="24" t="n"/>
      <c r="D104" s="24" t="n"/>
      <c r="E104" s="26" t="n"/>
      <c r="F104" s="27" t="n"/>
      <c r="G104" s="28" t="n"/>
      <c r="H104" s="28" t="n"/>
      <c r="I104" s="28" t="n"/>
      <c r="J104" s="40" t="n"/>
      <c r="K104" s="40" t="n"/>
      <c r="L104" s="28" t="n"/>
      <c r="M104" s="16">
        <f>IF($A104="","",IF(COUNTBLANK($B104:$L104)&gt;0,"",IFERROR($F104*$G104*$H104*60*$I104*$J104*(1-$K104),"")))</f>
        <v/>
      </c>
      <c r="N104" s="16">
        <f>IF($M104="","",IFERROR($M104/$L104,""))</f>
        <v/>
      </c>
      <c r="O104" s="39">
        <f>IF($N104="","",IFERROR($E104/$N104,""))</f>
        <v/>
      </c>
      <c r="P104" s="16">
        <f>IF($N104="","",IFERROR($N104-$E104,""))</f>
        <v/>
      </c>
      <c r="Q104" s="31">
        <f>IF($A104="","",IF(OR(COUNTBLANK($B104:$L104)&gt;0,$R104=""),"Eingabe unvollständig",IF($O104="","Eingabe prüfen",IF($O104&gt;'Parameter'!$B$8,"Überlastet",IF($O104&gt;'Parameter'!$B$7,"Knapp","Frei")))))</f>
        <v/>
      </c>
      <c r="R104" s="24" t="n"/>
    </row>
    <row r="105" ht="22" customHeight="1">
      <c r="A105" s="24" t="n"/>
      <c r="B105" s="25" t="n"/>
      <c r="C105" s="24" t="n"/>
      <c r="D105" s="24" t="n"/>
      <c r="E105" s="26" t="n"/>
      <c r="F105" s="27" t="n"/>
      <c r="G105" s="28" t="n"/>
      <c r="H105" s="28" t="n"/>
      <c r="I105" s="28" t="n"/>
      <c r="J105" s="40" t="n"/>
      <c r="K105" s="40" t="n"/>
      <c r="L105" s="28" t="n"/>
      <c r="M105" s="10">
        <f>IF($A105="","",IF(COUNTBLANK($B105:$L105)&gt;0,"",IFERROR($F105*$G105*$H105*60*$I105*$J105*(1-$K105),"")))</f>
        <v/>
      </c>
      <c r="N105" s="10">
        <f>IF($M105="","",IFERROR($M105/$L105,""))</f>
        <v/>
      </c>
      <c r="O105" s="38">
        <f>IF($N105="","",IFERROR($E105/$N105,""))</f>
        <v/>
      </c>
      <c r="P105" s="10">
        <f>IF($N105="","",IFERROR($N105-$E105,""))</f>
        <v/>
      </c>
      <c r="Q105" s="30">
        <f>IF($A105="","",IF(OR(COUNTBLANK($B105:$L105)&gt;0,$R105=""),"Eingabe unvollständig",IF($O105="","Eingabe prüfen",IF($O105&gt;'Parameter'!$B$8,"Überlastet",IF($O105&gt;'Parameter'!$B$7,"Knapp","Frei")))))</f>
        <v/>
      </c>
      <c r="R105" s="24" t="n"/>
    </row>
    <row r="106" ht="22" customHeight="1">
      <c r="A106" s="24" t="n"/>
      <c r="B106" s="25" t="n"/>
      <c r="C106" s="24" t="n"/>
      <c r="D106" s="24" t="n"/>
      <c r="E106" s="26" t="n"/>
      <c r="F106" s="27" t="n"/>
      <c r="G106" s="28" t="n"/>
      <c r="H106" s="28" t="n"/>
      <c r="I106" s="28" t="n"/>
      <c r="J106" s="40" t="n"/>
      <c r="K106" s="40" t="n"/>
      <c r="L106" s="28" t="n"/>
      <c r="M106" s="16">
        <f>IF($A106="","",IF(COUNTBLANK($B106:$L106)&gt;0,"",IFERROR($F106*$G106*$H106*60*$I106*$J106*(1-$K106),"")))</f>
        <v/>
      </c>
      <c r="N106" s="16">
        <f>IF($M106="","",IFERROR($M106/$L106,""))</f>
        <v/>
      </c>
      <c r="O106" s="39">
        <f>IF($N106="","",IFERROR($E106/$N106,""))</f>
        <v/>
      </c>
      <c r="P106" s="16">
        <f>IF($N106="","",IFERROR($N106-$E106,""))</f>
        <v/>
      </c>
      <c r="Q106" s="31">
        <f>IF($A106="","",IF(OR(COUNTBLANK($B106:$L106)&gt;0,$R106=""),"Eingabe unvollständig",IF($O106="","Eingabe prüfen",IF($O106&gt;'Parameter'!$B$8,"Überlastet",IF($O106&gt;'Parameter'!$B$7,"Knapp","Frei")))))</f>
        <v/>
      </c>
      <c r="R106" s="24" t="n"/>
    </row>
  </sheetData>
  <autoFilter ref="A6:R106"/>
  <mergeCells count="1">
    <mergeCell ref="A1:R1"/>
  </mergeCells>
  <conditionalFormatting sqref="A7:A106">
    <cfRule type="expression" priority="1" dxfId="0" stopIfTrue="1">
      <formula>AND($A7&lt;&gt;"",COUNTIF($A$7:$A$106,$A7)&gt;1)</formula>
    </cfRule>
  </conditionalFormatting>
  <conditionalFormatting sqref="A7:R106">
    <cfRule type="expression" priority="2" dxfId="1" stopIfTrue="0">
      <formula>AND($A7&lt;&gt;"",$Q7="Eingabe unvollständig")</formula>
    </cfRule>
  </conditionalFormatting>
  <conditionalFormatting sqref="O7:O106">
    <cfRule type="expression" priority="3" dxfId="0" stopIfTrue="1">
      <formula>AND(ISNUMBER($O7),$O7&gt;'Parameter'!$B$8)</formula>
    </cfRule>
    <cfRule type="expression" priority="4" dxfId="2" stopIfTrue="1">
      <formula>AND(ISNUMBER($O7),$O7&lt;='Parameter'!$B$7)</formula>
    </cfRule>
  </conditionalFormatting>
  <conditionalFormatting sqref="P7:P106">
    <cfRule type="expression" priority="5" dxfId="0" stopIfTrue="1">
      <formula>AND(ISNUMBER($P7),$P7&lt;0)</formula>
    </cfRule>
  </conditionalFormatting>
  <conditionalFormatting sqref="Q7:Q106">
    <cfRule type="expression" priority="6" dxfId="2" stopIfTrue="1">
      <formula>$Q7="Frei"</formula>
    </cfRule>
    <cfRule type="expression" priority="7" dxfId="0" stopIfTrue="1">
      <formula>OR($Q7="Knapp",$Q7="Überlastet",$Q7="Eingabe prüfen")</formula>
    </cfRule>
  </conditionalFormatting>
  <dataValidations count="11">
    <dataValidation sqref="B7:B106" showDropDown="0" showInputMessage="1" showErrorMessage="1" allowBlank="0" errorTitle="Datum prüfen" error="Das Datum liegt außerhalb des empfohlenen Planungshorizonts." promptTitle="Periodenstart" prompt="Datum im Format TT.MM.JJJJ eingeben." type="date" errorStyle="warning" operator="between">
      <formula1>DATE(YEAR(TODAY())-1,1,1)</formula1>
      <formula2>DATE(YEAR(TODAY())+3,12,31)</formula2>
    </dataValidation>
    <dataValidation sqref="C7:C106" showDropDown="0" showInputMessage="1" showErrorMessage="1" allowBlank="0" errorTitle="Auswahl prüfen" error="Bitte einen Wert aus der Arbeitsplatzliste verwenden." promptTitle="Arbeitsplatz" prompt="Einen fiktiven Arbeitsplatz aus der stabilen Liste auswählen." type="list" errorStyle="warning">
      <formula1>INDIRECT("'Parameter'!$A$15:$A$19")</formula1>
    </dataValidation>
    <dataValidation sqref="E7:E106" showDropDown="0" showInputMessage="1" showErrorMessage="1" allowBlank="0" errorTitle="Bedarf prüfen" error="Der Wert liegt außerhalb des empfohlenen Bereichs von 0 bis 100.000 Stück." promptTitle="Bedarf" prompt="Geplanten Bedarf in Stück eingeben; 0 ist für einen echten Nullbedarf zulässig." type="whole" errorStyle="warning" operator="between">
      <formula1>0</formula1>
      <formula2>100000</formula2>
    </dataValidation>
    <dataValidation sqref="F7:F106" showDropDown="0" showInputMessage="1" showErrorMessage="1" allowBlank="0" errorTitle="Arbeitstage prüfen" error="Der Wert liegt außerhalb des empfohlenen Bereichs von 0 bis 7." promptTitle="Arbeitstage" prompt="Geplante Arbeitstage der erfassten Periode eingeben." type="whole" errorStyle="warning" operator="between">
      <formula1>0</formula1>
      <formula2>7</formula2>
    </dataValidation>
    <dataValidation sqref="G7:G106" showDropDown="0" showInputMessage="1" showErrorMessage="1" allowBlank="0" errorTitle="Schichtzahl prüfen" error="Der Wert liegt außerhalb des empfohlenen Bereichs von 0 bis 4." promptTitle="Schichten" prompt="Geplante Schichten je Arbeitstag eingeben." type="decimal" errorStyle="warning" operator="between">
      <formula1>0</formula1>
      <formula2>4</formula2>
    </dataValidation>
    <dataValidation sqref="H7:H106" showDropDown="0" showInputMessage="1" showErrorMessage="1" allowBlank="0" errorTitle="Stunden prüfen" error="Der Wert liegt außerhalb des empfohlenen Bereichs von 0 bis 24." promptTitle="Schichtstunden" prompt="Geplante Stunden je Schicht eingeben." type="decimal" errorStyle="warning" operator="between">
      <formula1>0</formula1>
      <formula2>24</formula2>
    </dataValidation>
    <dataValidation sqref="I7:I106" showDropDown="0" showInputMessage="1" showErrorMessage="1" allowBlank="0" errorTitle="Besetzung prüfen" error="Der Wert liegt außerhalb des empfohlenen Bereichs von 0 bis 50 Personen." promptTitle="Besetzung" prompt="Wirksame Besetzung des Arbeitsplatzes in Personen eingeben." type="decimal" errorStyle="warning" operator="between">
      <formula1>0</formula1>
      <formula2>50</formula2>
    </dataValidation>
    <dataValidation sqref="J7:J106" showDropDown="0" showInputMessage="1" showErrorMessage="1" allowBlank="0" errorTitle="Leistungsgrad prüfen" error="Der Wert liegt außerhalb des empfohlenen Bereichs von 0 % bis 150 %." promptTitle="Leistungsgrad" prompt="Dezimalwert eingeben, zum Beispiel 0,90 für 90 %." type="decimal" errorStyle="warning" operator="between">
      <formula1>0</formula1>
      <formula2>1.5</formula2>
    </dataValidation>
    <dataValidation sqref="K7:K106" showDropDown="0" showInputMessage="1" showErrorMessage="1" allowBlank="0" errorTitle="Störanteil prüfen" error="Der Wert liegt außerhalb des empfohlenen Bereichs von 0 % bis 95 %." promptTitle="Störanteil" prompt="Dezimalwert eingeben, zum Beispiel 0,10 für 10 %." type="decimal" errorStyle="warning" operator="between">
      <formula1>0</formula1>
      <formula2>0.95</formula2>
    </dataValidation>
    <dataValidation sqref="L7:L106" showDropDown="0" showInputMessage="1" showErrorMessage="1" allowBlank="0" errorTitle="Zeitwert prüfen" error="Der Wert liegt außerhalb des empfohlenen Bereichs." promptTitle="Personalminuten" prompt="Benötigte Personalminuten je Stück größer als 0 eingeben." type="decimal" errorStyle="warning" operator="between">
      <formula1>0.01</formula1>
      <formula2>10000</formula2>
    </dataValidation>
    <dataValidation sqref="R7:R106" showDropDown="0" showInputMessage="1" showErrorMessage="1" allowBlank="0" errorTitle="Auswahl prüfen" error="Bitte eine Rolle aus der stabilen Liste verwenden." promptTitle="Verantwortungsrolle" prompt="Eine fiktive betriebliche Rolle auswählen; keine Personennamen eingeben." type="list" errorStyle="warning">
      <formula1>INDIRECT("'Parameter'!$B$15:$B$19")</formula1>
    </dataValidation>
  </dataValidation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tabColor rgb="00B8441C"/>
    <outlinePr summaryBelow="1" summaryRight="1"/>
    <pageSetUpPr fitToPage="1"/>
  </sheetPr>
  <dimension ref="A1:D1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1" customWidth="1" min="1" max="1"/>
    <col width="25" customWidth="1" min="2" max="2"/>
    <col width="16" customWidth="1" min="3" max="3"/>
    <col width="66" customWidth="1" min="4" max="4"/>
  </cols>
  <sheetData>
    <row r="1" ht="28" customHeight="1">
      <c r="A1" s="1" t="inlineStr">
        <is>
          <t>Parameter und Auswahllisten</t>
        </is>
      </c>
    </row>
    <row r="2" ht="31" customHeight="1">
      <c r="A2" s="3" t="inlineStr">
        <is>
          <t>Zweck</t>
        </is>
      </c>
      <c r="B2" s="4" t="inlineStr">
        <is>
          <t>Hält veränderbare Annahmen und stabile Auswahlwerte für die Kapazitätsplanung bereit.</t>
        </is>
      </c>
    </row>
    <row r="3" ht="31" customHeight="1">
      <c r="A3" s="3" t="inlineStr">
        <is>
          <t>Datenquelle</t>
        </is>
      </c>
      <c r="B3" s="4" t="inlineStr">
        <is>
          <t>Manuell gepflegte betriebliche Planungsannahmen; alle Bezeichnungen und Ausgangswerte sind fiktiv.</t>
        </is>
      </c>
    </row>
    <row r="4" ht="31" customHeight="1">
      <c r="A4" s="3" t="inlineStr">
        <is>
          <t>Sichtbares Ergebnis</t>
        </is>
      </c>
      <c r="B4" s="4" t="inlineStr">
        <is>
          <t>Gelb markierte Werte steuern Einstufungen, Beispielannahmen und Auswahlfelder im Eingabeblatt.</t>
        </is>
      </c>
    </row>
    <row r="5"/>
    <row r="6" ht="31" customHeight="1">
      <c r="A6" s="5" t="inlineStr">
        <is>
          <t>Parameter</t>
        </is>
      </c>
      <c r="B6" s="5" t="inlineStr">
        <is>
          <t>Wert</t>
        </is>
      </c>
      <c r="C6" s="5" t="inlineStr">
        <is>
          <t>Einheit</t>
        </is>
      </c>
      <c r="D6" s="5" t="inlineStr">
        <is>
          <t>Verwendung und Hinweis</t>
        </is>
      </c>
    </row>
    <row r="7" ht="32" customHeight="1">
      <c r="A7" s="21" t="inlineStr">
        <is>
          <t>Auslastungsziel</t>
        </is>
      </c>
      <c r="B7" s="41" t="n">
        <v>0.85</v>
      </c>
      <c r="C7" s="33" t="inlineStr">
        <is>
          <t>%</t>
        </is>
      </c>
      <c r="D7" s="21" t="inlineStr">
        <is>
          <t>Bis einschließlich dieses Werts wird „Frei“ ausgegeben.</t>
        </is>
      </c>
    </row>
    <row r="8" ht="32" customHeight="1">
      <c r="A8" s="22" t="inlineStr">
        <is>
          <t>Überlastgrenze</t>
        </is>
      </c>
      <c r="B8" s="41" t="n">
        <v>1</v>
      </c>
      <c r="C8" s="34" t="inlineStr">
        <is>
          <t>%</t>
        </is>
      </c>
      <c r="D8" s="22" t="inlineStr">
        <is>
          <t>Erst oberhalb dieses Werts wird „Überlastet“ ausgegeben.</t>
        </is>
      </c>
    </row>
    <row r="9" ht="32" customHeight="1">
      <c r="A9" s="21" t="inlineStr">
        <is>
          <t>Standard-Leistungsgrad</t>
        </is>
      </c>
      <c r="B9" s="41" t="n">
        <v>0.9</v>
      </c>
      <c r="C9" s="33" t="inlineStr">
        <is>
          <t>%</t>
        </is>
      </c>
      <c r="D9" s="21" t="inlineStr">
        <is>
          <t>Fiktiver Ausgangswert zum manuellen Übertragen in neue Planungszeilen.</t>
        </is>
      </c>
    </row>
    <row r="10" ht="32" customHeight="1">
      <c r="A10" s="22" t="inlineStr">
        <is>
          <t>Standard-Störanteil</t>
        </is>
      </c>
      <c r="B10" s="41" t="n">
        <v>0.1</v>
      </c>
      <c r="C10" s="34" t="inlineStr">
        <is>
          <t>%</t>
        </is>
      </c>
      <c r="D10" s="22" t="inlineStr">
        <is>
          <t>Fiktiver Ausgangswert zum manuellen Übertragen in neue Planungszeilen.</t>
        </is>
      </c>
    </row>
    <row r="11"/>
    <row r="12" ht="37" customHeight="1">
      <c r="A12" s="3" t="inlineStr">
        <is>
          <t>Hinweis</t>
        </is>
      </c>
      <c r="B12" s="35" t="inlineStr">
        <is>
          <t>Auslastungsziel sollte nicht über der Überlastgrenze liegen. Änderungen sind betriebliche Annahmen und keine Norm- oder Freigabeaussage.</t>
        </is>
      </c>
    </row>
    <row r="13"/>
    <row r="14" ht="31" customHeight="1">
      <c r="A14" s="5" t="inlineStr">
        <is>
          <t>Arbeitsplatz</t>
        </is>
      </c>
      <c r="B14" s="5" t="inlineStr">
        <is>
          <t>Verantwortungsrolle</t>
        </is>
      </c>
      <c r="C14" s="5" t="inlineStr">
        <is>
          <t>Kurzcode</t>
        </is>
      </c>
      <c r="D14" s="5" t="inlineStr">
        <is>
          <t>Pflegehinweis</t>
        </is>
      </c>
    </row>
    <row r="15" ht="32" customHeight="1">
      <c r="A15" s="36" t="inlineStr">
        <is>
          <t>Montagezelle M-Alpha</t>
        </is>
      </c>
      <c r="B15" s="36" t="inlineStr">
        <is>
          <t>Produktionsplanung</t>
        </is>
      </c>
      <c r="C15" s="36" t="inlineStr">
        <is>
          <t>M-Alpha</t>
        </is>
      </c>
      <c r="D15" s="21" t="inlineStr">
        <is>
          <t>Ohne Leerzeile ändern; die Auswahlliste im Planungsblatt greift auf diesen Bereich zu.</t>
        </is>
      </c>
    </row>
    <row r="16" ht="32" customHeight="1">
      <c r="A16" s="36" t="inlineStr">
        <is>
          <t>Prüfplatz P-Beta</t>
        </is>
      </c>
      <c r="B16" s="36" t="inlineStr">
        <is>
          <t>Schichtkoordination</t>
        </is>
      </c>
      <c r="C16" s="36" t="inlineStr">
        <is>
          <t>P-Beta</t>
        </is>
      </c>
      <c r="D16" s="22" t="inlineStr">
        <is>
          <t>Ohne Leerzeile ändern; die Auswahlliste im Planungsblatt greift auf diesen Bereich zu.</t>
        </is>
      </c>
    </row>
    <row r="17" ht="32" customHeight="1">
      <c r="A17" s="36" t="inlineStr">
        <is>
          <t>Verpackungsplatz V-Gamma</t>
        </is>
      </c>
      <c r="B17" s="36" t="inlineStr">
        <is>
          <t>Arbeitsvorbereitung</t>
        </is>
      </c>
      <c r="C17" s="36" t="inlineStr">
        <is>
          <t>V-Gamma</t>
        </is>
      </c>
      <c r="D17" s="21" t="inlineStr">
        <is>
          <t>Ohne Leerzeile ändern; die Auswahlliste im Planungsblatt greift auf diesen Bereich zu.</t>
        </is>
      </c>
    </row>
    <row r="18" ht="32" customHeight="1">
      <c r="A18" s="36" t="inlineStr">
        <is>
          <t>Bearbeitungsinsel B-Delta</t>
        </is>
      </c>
      <c r="B18" s="36" t="inlineStr">
        <is>
          <t>Fertigungssteuerung</t>
        </is>
      </c>
      <c r="C18" s="36" t="inlineStr">
        <is>
          <t>B-Delta</t>
        </is>
      </c>
      <c r="D18" s="22" t="inlineStr">
        <is>
          <t>Ohne Leerzeile ändern; die Auswahlliste im Planungsblatt greift auf diesen Bereich zu.</t>
        </is>
      </c>
    </row>
    <row r="19" ht="32" customHeight="1">
      <c r="A19" s="36" t="inlineStr">
        <is>
          <t>Vormontageplatz F-Epsilon</t>
        </is>
      </c>
      <c r="B19" s="36" t="inlineStr">
        <is>
          <t>Kapazitätsprüfung</t>
        </is>
      </c>
      <c r="C19" s="36" t="inlineStr">
        <is>
          <t>F-Epsilon</t>
        </is>
      </c>
      <c r="D19" s="21" t="inlineStr">
        <is>
          <t>Ohne Leerzeile ändern; die Auswahlliste im Planungsblatt greift auf diesen Bereich zu.</t>
        </is>
      </c>
    </row>
  </sheetData>
  <autoFilter ref="A6:D10"/>
  <mergeCells count="1">
    <mergeCell ref="A1:D1"/>
  </mergeCells>
  <conditionalFormatting sqref="B7:B8">
    <cfRule type="expression" priority="1" dxfId="0" stopIfTrue="1">
      <formula>$B$7&gt;$B$8</formula>
    </cfRule>
  </conditionalFormatting>
  <dataValidations count="2">
    <dataValidation sqref="B7:B9" showDropDown="0" showInputMessage="1" showErrorMessage="1" allowBlank="0" errorTitle="Wert prüfen" error="Der Wert liegt außerhalb des empfohlenen Bereichs von 0 % bis 150 %." promptTitle="Prozentwert" prompt="Wert als Dezimalzahl eingeben, zum Beispiel 0,85 für 85 %." type="decimal" errorStyle="warning" operator="between">
      <formula1>0</formula1>
      <formula2>1.5</formula2>
    </dataValidation>
    <dataValidation sqref="B10" showDropDown="0" showInputMessage="1" showErrorMessage="1" allowBlank="0" errorTitle="Wert prüfen" error="Der Störanteil liegt außerhalb des empfohlenen Bereichs." promptTitle="Störanteil" prompt="Wert als Dezimalzahl zwischen 0 und 0,95 eingeben." type="decimal" errorStyle="warning" operator="between">
      <formula1>0</formula1>
      <formula2>0.95</formula2>
    </dataValidation>
  </dataValidation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tabColor rgb="00B8441C"/>
    <outlinePr summaryBelow="1" summaryRight="1"/>
    <pageSetUpPr fitToPage="1"/>
  </sheetPr>
  <dimension ref="A1:E3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7" customWidth="1" min="1" max="1"/>
    <col width="34" customWidth="1" min="2" max="2"/>
    <col width="48" customWidth="1" min="3" max="3"/>
    <col width="55" customWidth="1" min="4" max="4"/>
    <col width="48" customWidth="1" min="5" max="5"/>
  </cols>
  <sheetData>
    <row r="1" ht="28" customHeight="1">
      <c r="A1" s="1" t="inlineStr">
        <is>
          <t>Anweisungen und Kontrollen</t>
        </is>
      </c>
    </row>
    <row r="2" ht="31" customHeight="1">
      <c r="A2" s="3" t="inlineStr">
        <is>
          <t>Zweck</t>
        </is>
      </c>
      <c r="B2" s="4" t="inlineStr">
        <is>
          <t>Beschreibt Eingabefelder, Formellogik, Grenzfälle und manuelle Kontrollen der Arbeitsmappe.</t>
        </is>
      </c>
    </row>
    <row r="3" ht="31" customHeight="1">
      <c r="A3" s="3" t="inlineStr">
        <is>
          <t>Datenquelle</t>
        </is>
      </c>
      <c r="B3" s="4" t="inlineStr">
        <is>
          <t>Felddefinitionen, Formelbezüge und vorbereitete Zeilen aus dieser Arbeitsmappe.</t>
        </is>
      </c>
    </row>
    <row r="4" ht="31" customHeight="1">
      <c r="A4" s="3" t="inlineStr">
        <is>
          <t>Sichtbares Ergebnis</t>
        </is>
      </c>
      <c r="B4" s="4" t="inlineStr">
        <is>
          <t>Liefert eine prüfbare Anleitung für Dateneingabe, Neuberechnung und Plausibilitätskontrolle.</t>
        </is>
      </c>
    </row>
    <row r="5"/>
    <row r="6" ht="31" customHeight="1">
      <c r="A6" s="5" t="inlineStr">
        <is>
          <t>Eingabefeld</t>
        </is>
      </c>
      <c r="B6" s="5" t="inlineStr">
        <is>
          <t>Datentyp</t>
        </is>
      </c>
      <c r="C6" s="5" t="inlineStr">
        <is>
          <t>Einheit</t>
        </is>
      </c>
      <c r="D6" s="5" t="inlineStr">
        <is>
          <t>Pflicht</t>
        </is>
      </c>
      <c r="E6" s="5" t="inlineStr">
        <is>
          <t>Verhalten bei fehlendem oder auffälligem Wert</t>
        </is>
      </c>
    </row>
    <row r="7" ht="41" customHeight="1">
      <c r="A7" s="21" t="inlineStr">
        <is>
          <t>Planungs-ID</t>
        </is>
      </c>
      <c r="B7" s="21" t="inlineStr">
        <is>
          <t>Text, eindeutig</t>
        </is>
      </c>
      <c r="C7" s="21" t="inlineStr">
        <is>
          <t>–</t>
        </is>
      </c>
      <c r="D7" s="21" t="inlineStr">
        <is>
          <t>Ja</t>
        </is>
      </c>
      <c r="E7" s="21" t="inlineStr">
        <is>
          <t>Ohne ID bleibt die Zeile unberücksichtigt; Duplikate werden farbig markiert.</t>
        </is>
      </c>
    </row>
    <row r="8" ht="41" customHeight="1">
      <c r="A8" s="22" t="inlineStr">
        <is>
          <t>Periodenstart</t>
        </is>
      </c>
      <c r="B8" s="22" t="inlineStr">
        <is>
          <t>Datum</t>
        </is>
      </c>
      <c r="C8" s="22" t="inlineStr">
        <is>
          <t>TT.MM.JJJJ</t>
        </is>
      </c>
      <c r="D8" s="22" t="inlineStr">
        <is>
          <t>Ja</t>
        </is>
      </c>
      <c r="E8" s="22" t="inlineStr">
        <is>
          <t>Bei fehlendem Datum bleiben Rechenergebnisse leer und die Einstufung meldet eine unvollständige Eingabe.</t>
        </is>
      </c>
    </row>
    <row r="9" ht="41" customHeight="1">
      <c r="A9" s="21" t="inlineStr">
        <is>
          <t>Arbeitsplatz</t>
        </is>
      </c>
      <c r="B9" s="21" t="inlineStr">
        <is>
          <t>Auswahlliste</t>
        </is>
      </c>
      <c r="C9" s="21" t="inlineStr">
        <is>
          <t>–</t>
        </is>
      </c>
      <c r="D9" s="21" t="inlineStr">
        <is>
          <t>Ja</t>
        </is>
      </c>
      <c r="E9" s="21" t="inlineStr">
        <is>
          <t>Auswahl aus der fiktiven Arbeitsplatzliste; andere Werte lösen nur eine Warnung aus.</t>
        </is>
      </c>
    </row>
    <row r="10" ht="41" customHeight="1">
      <c r="A10" s="22" t="inlineStr">
        <is>
          <t>Fiktiver Artikel</t>
        </is>
      </c>
      <c r="B10" s="22" t="inlineStr">
        <is>
          <t>Text</t>
        </is>
      </c>
      <c r="C10" s="22" t="inlineStr">
        <is>
          <t>–</t>
        </is>
      </c>
      <c r="D10" s="22" t="inlineStr">
        <is>
          <t>Ja</t>
        </is>
      </c>
      <c r="E10" s="22" t="inlineStr">
        <is>
          <t>Freie fiktive Artikelbezeichnung; keine Kunden- oder Lieferantendaten erforderlich.</t>
        </is>
      </c>
    </row>
    <row r="11" ht="41" customHeight="1">
      <c r="A11" s="21" t="inlineStr">
        <is>
          <t>Bedarf</t>
        </is>
      </c>
      <c r="B11" s="21" t="inlineStr">
        <is>
          <t>Ganzzahl</t>
        </is>
      </c>
      <c r="C11" s="21" t="inlineStr">
        <is>
          <t>Stk</t>
        </is>
      </c>
      <c r="D11" s="21" t="inlineStr">
        <is>
          <t>Ja</t>
        </is>
      </c>
      <c r="E11" s="21" t="inlineStr">
        <is>
          <t>Leerer Wert stoppt die Berechnung; 0 ist als echter Nullbedarf zulässig.</t>
        </is>
      </c>
    </row>
    <row r="12" ht="41" customHeight="1">
      <c r="A12" s="22" t="inlineStr">
        <is>
          <t>Arbeitstage</t>
        </is>
      </c>
      <c r="B12" s="22" t="inlineStr">
        <is>
          <t>Ganzzahl</t>
        </is>
      </c>
      <c r="C12" s="22" t="inlineStr">
        <is>
          <t>Tage</t>
        </is>
      </c>
      <c r="D12" s="22" t="inlineStr">
        <is>
          <t>Ja</t>
        </is>
      </c>
      <c r="E12" s="22" t="inlineStr">
        <is>
          <t>Empfohlener Bereich 0 bis 7; auffällige Werte werden bei Eingabe gewarnt.</t>
        </is>
      </c>
    </row>
    <row r="13" ht="41" customHeight="1">
      <c r="A13" s="21" t="inlineStr">
        <is>
          <t>Schichten/Tag</t>
        </is>
      </c>
      <c r="B13" s="21" t="inlineStr">
        <is>
          <t>Dezimalzahl</t>
        </is>
      </c>
      <c r="C13" s="21" t="inlineStr">
        <is>
          <t>Schichten/Tag</t>
        </is>
      </c>
      <c r="D13" s="21" t="inlineStr">
        <is>
          <t>Ja</t>
        </is>
      </c>
      <c r="E13" s="21" t="inlineStr">
        <is>
          <t>Empfohlener Bereich 0 bis 4; Teilwerte bleiben als Planungsannahme möglich.</t>
        </is>
      </c>
    </row>
    <row r="14" ht="41" customHeight="1">
      <c r="A14" s="22" t="inlineStr">
        <is>
          <t>Stunden/Schicht</t>
        </is>
      </c>
      <c r="B14" s="22" t="inlineStr">
        <is>
          <t>Dezimalzahl</t>
        </is>
      </c>
      <c r="C14" s="22" t="inlineStr">
        <is>
          <t>h/Schicht</t>
        </is>
      </c>
      <c r="D14" s="22" t="inlineStr">
        <is>
          <t>Ja</t>
        </is>
      </c>
      <c r="E14" s="22" t="inlineStr">
        <is>
          <t>Empfohlener Bereich 0 bis 24; 0 führt zu keiner berechenbaren Stückkapazität.</t>
        </is>
      </c>
    </row>
    <row r="15" ht="41" customHeight="1">
      <c r="A15" s="21" t="inlineStr">
        <is>
          <t>Besetzung</t>
        </is>
      </c>
      <c r="B15" s="21" t="inlineStr">
        <is>
          <t>Dezimalzahl</t>
        </is>
      </c>
      <c r="C15" s="21" t="inlineStr">
        <is>
          <t>Personen</t>
        </is>
      </c>
      <c r="D15" s="21" t="inlineStr">
        <is>
          <t>Ja</t>
        </is>
      </c>
      <c r="E15" s="21" t="inlineStr">
        <is>
          <t>Wirksame Besetzung; 0 führt zu keiner berechenbaren Stückkapazität.</t>
        </is>
      </c>
    </row>
    <row r="16" ht="41" customHeight="1">
      <c r="A16" s="22" t="inlineStr">
        <is>
          <t>Leistungsgrad</t>
        </is>
      </c>
      <c r="B16" s="22" t="inlineStr">
        <is>
          <t>Dezimalzahl</t>
        </is>
      </c>
      <c r="C16" s="22" t="inlineStr">
        <is>
          <t>%</t>
        </is>
      </c>
      <c r="D16" s="22" t="inlineStr">
        <is>
          <t>Ja</t>
        </is>
      </c>
      <c r="E16" s="22" t="inlineStr">
        <is>
          <t>Als Dezimalzahl eingeben; Beispiel 0,90 entspricht 90 %.</t>
        </is>
      </c>
    </row>
    <row r="17" ht="41" customHeight="1">
      <c r="A17" s="21" t="inlineStr">
        <is>
          <t>Störanteil</t>
        </is>
      </c>
      <c r="B17" s="21" t="inlineStr">
        <is>
          <t>Dezimalzahl</t>
        </is>
      </c>
      <c r="C17" s="21" t="inlineStr">
        <is>
          <t>%</t>
        </is>
      </c>
      <c r="D17" s="21" t="inlineStr">
        <is>
          <t>Ja</t>
        </is>
      </c>
      <c r="E17" s="21" t="inlineStr">
        <is>
          <t>Als Dezimalzahl eingeben; Werte nahe 100 % reduzieren die verfügbare Zeit stark.</t>
        </is>
      </c>
    </row>
    <row r="18" ht="41" customHeight="1">
      <c r="A18" s="22" t="inlineStr">
        <is>
          <t>Personalmin./Stk</t>
        </is>
      </c>
      <c r="B18" s="22" t="inlineStr">
        <is>
          <t>Dezimalzahl</t>
        </is>
      </c>
      <c r="C18" s="22" t="inlineStr">
        <is>
          <t>min/Stk</t>
        </is>
      </c>
      <c r="D18" s="22" t="inlineStr">
        <is>
          <t>Ja</t>
        </is>
      </c>
      <c r="E18" s="22" t="inlineStr">
        <is>
          <t>Muss für eine Stückkapazität größer als 0 sein; Division wird mit IFERROR abgesichert.</t>
        </is>
      </c>
    </row>
    <row r="19" ht="41" customHeight="1">
      <c r="A19" s="21" t="inlineStr">
        <is>
          <t>Verantwortungsrolle</t>
        </is>
      </c>
      <c r="B19" s="21" t="inlineStr">
        <is>
          <t>Auswahlliste</t>
        </is>
      </c>
      <c r="C19" s="21" t="inlineStr">
        <is>
          <t>–</t>
        </is>
      </c>
      <c r="D19" s="21" t="inlineStr">
        <is>
          <t>Ja</t>
        </is>
      </c>
      <c r="E19" s="21" t="inlineStr">
        <is>
          <t>Nur fiktive Rolle, keine Person; fehlende Rolle ergibt „Eingabe unvollständig“.</t>
        </is>
      </c>
    </row>
    <row r="20"/>
    <row r="21"/>
    <row r="22" ht="31" customHeight="1">
      <c r="A22" s="5" t="inlineStr">
        <is>
          <t>Kennzahl</t>
        </is>
      </c>
      <c r="B22" s="5" t="inlineStr">
        <is>
          <t>Kontrollierbares Formelprinzip</t>
        </is>
      </c>
      <c r="C22" s="5" t="inlineStr">
        <is>
          <t>Beispielbezug</t>
        </is>
      </c>
      <c r="D22" s="5" t="inlineStr">
        <is>
          <t>Erwartetes Ergebnis</t>
        </is>
      </c>
      <c r="E22" s="5" t="inlineStr">
        <is>
          <t>Manuelle Prüfung nach Neuberechnung</t>
        </is>
      </c>
    </row>
    <row r="23" ht="47" customHeight="1">
      <c r="A23" s="21" t="inlineStr">
        <is>
          <t>Verfügbare Minuten</t>
        </is>
      </c>
      <c r="B23" s="21" t="inlineStr">
        <is>
          <t>Arbeitstage × Schichten × Stunden × 60 × Besetzung × Leistungsgrad × (1 − Störanteil)</t>
        </is>
      </c>
      <c r="C23" s="21" t="inlineStr">
        <is>
          <t>M7 aus F7:K7</t>
        </is>
      </c>
      <c r="D23" s="21" t="inlineStr">
        <is>
          <t>7.776,00 min</t>
        </is>
      </c>
      <c r="E23" s="21" t="inlineStr">
        <is>
          <t>5 × 2 × 8 × 60 × 2 × 90 % × 90 % vergleichen.</t>
        </is>
      </c>
    </row>
    <row r="24" ht="47" customHeight="1">
      <c r="A24" s="22" t="inlineStr">
        <is>
          <t>Kapazität</t>
        </is>
      </c>
      <c r="B24" s="22" t="inlineStr">
        <is>
          <t>Verfügbare Minuten ÷ Personalminuten je Stück; Division mit IFERROR.</t>
        </is>
      </c>
      <c r="C24" s="22" t="inlineStr">
        <is>
          <t>N7 aus M7 und L7</t>
        </is>
      </c>
      <c r="D24" s="22" t="inlineStr">
        <is>
          <t>972,00 Stk</t>
        </is>
      </c>
      <c r="E24" s="22" t="inlineStr">
        <is>
          <t>7.776,00 ÷ 8 vergleichen.</t>
        </is>
      </c>
    </row>
    <row r="25" ht="47" customHeight="1">
      <c r="A25" s="21" t="inlineStr">
        <is>
          <t>Auslastung</t>
        </is>
      </c>
      <c r="B25" s="21" t="inlineStr">
        <is>
          <t>Bedarf ÷ Kapazität; Division mit IFERROR.</t>
        </is>
      </c>
      <c r="C25" s="21" t="inlineStr">
        <is>
          <t>O7 aus E7 und N7</t>
        </is>
      </c>
      <c r="D25" s="21" t="inlineStr">
        <is>
          <t>82,3 %</t>
        </is>
      </c>
      <c r="E25" s="21" t="inlineStr">
        <is>
          <t>800 ÷ 972 vergleichen.</t>
        </is>
      </c>
    </row>
    <row r="26" ht="47" customHeight="1">
      <c r="A26" s="22" t="inlineStr">
        <is>
          <t>Kapazitätssaldo</t>
        </is>
      </c>
      <c r="B26" s="22" t="inlineStr">
        <is>
          <t>Kapazität − Bedarf; Berechnung mit IFERROR.</t>
        </is>
      </c>
      <c r="C26" s="22" t="inlineStr">
        <is>
          <t>P7 aus N7 und E7</t>
        </is>
      </c>
      <c r="D26" s="22" t="inlineStr">
        <is>
          <t>172,00 Stk</t>
        </is>
      </c>
      <c r="E26" s="22" t="inlineStr">
        <is>
          <t>Positiver Wert bedeutet rechnerische Reserve dieser Kombination.</t>
        </is>
      </c>
    </row>
    <row r="27" ht="47" customHeight="1">
      <c r="A27" s="21" t="inlineStr">
        <is>
          <t>Einstufung</t>
        </is>
      </c>
      <c r="B27" s="21" t="inlineStr">
        <is>
          <t>Auslastung mit Auslastungsziel und Überlastgrenze im Blatt „Parameter“ vergleichen.</t>
        </is>
      </c>
      <c r="C27" s="21" t="inlineStr">
        <is>
          <t>Q7 aus O7 sowie Parameter B7:B8</t>
        </is>
      </c>
      <c r="D27" s="21" t="inlineStr">
        <is>
          <t>Frei</t>
        </is>
      </c>
      <c r="E27" s="21" t="inlineStr">
        <is>
          <t>82,3 % liegt unter dem Auslastungsziel von 85,0 %.</t>
        </is>
      </c>
    </row>
    <row r="28"/>
    <row r="29"/>
    <row r="30" ht="31" customHeight="1">
      <c r="A30" s="5" t="inlineStr">
        <is>
          <t>Kontrollfall</t>
        </is>
      </c>
      <c r="B30" s="5" t="inlineStr">
        <is>
          <t>Zeile oder Bereich</t>
        </is>
      </c>
      <c r="C30" s="5" t="inlineStr">
        <is>
          <t>Erwartung</t>
        </is>
      </c>
      <c r="D30" s="5" t="inlineStr">
        <is>
          <t>Prüfschritt</t>
        </is>
      </c>
      <c r="E30" s="5" t="inlineStr">
        <is>
          <t>Hinweis</t>
        </is>
      </c>
    </row>
    <row r="31" ht="55" customHeight="1">
      <c r="A31" s="21" t="inlineStr">
        <is>
          <t>Erste vorbereitete Zeile</t>
        </is>
      </c>
      <c r="B31" s="21" t="inlineStr">
        <is>
          <t>Kapazitätsplanung, Zeile 7</t>
        </is>
      </c>
      <c r="C31" s="21" t="inlineStr">
        <is>
          <t>M7 = 7.776,00; N7 = 972,00; O7 = 82,3 %; P7 = 172,00; Q7 = Frei</t>
        </is>
      </c>
      <c r="D31" s="21" t="inlineStr">
        <is>
          <t>Excel vollständig neu berechnen und Werte mit den Kontrollrechnungen oben vergleichen.</t>
        </is>
      </c>
      <c r="E31" s="21" t="inlineStr">
        <is>
          <t>Normalfall mit vollständigen Eingaben.</t>
        </is>
      </c>
    </row>
    <row r="32" ht="55" customHeight="1">
      <c r="A32" s="22" t="inlineStr">
        <is>
          <t>Mittlere vorbereitete Zeile</t>
        </is>
      </c>
      <c r="B32" s="22" t="inlineStr">
        <is>
          <t>Kapazitätsplanung, Zeile 56</t>
        </is>
      </c>
      <c r="C32" s="22" t="inlineStr">
        <is>
          <t>Bei vollständig leerer Eingabe bleiben M56:Q56 leer.</t>
        </is>
      </c>
      <c r="D32" s="22" t="inlineStr">
        <is>
          <t>Keine Planungs-ID eintragen und prüfen, dass weder Nullwerte noch eine Einstufung erscheinen.</t>
        </is>
      </c>
      <c r="E32" s="22" t="inlineStr">
        <is>
          <t>Leerfall ohne künstliche Nullkapazität.</t>
        </is>
      </c>
    </row>
    <row r="33" ht="55" customHeight="1">
      <c r="A33" s="21" t="inlineStr">
        <is>
          <t>Letzte vorbereitete Zeile</t>
        </is>
      </c>
      <c r="B33" s="21" t="inlineStr">
        <is>
          <t>Kapazitätsplanung, Zeile 106</t>
        </is>
      </c>
      <c r="C33" s="21" t="inlineStr">
        <is>
          <t>Bei vollständig leerer Eingabe bleiben M106:Q106 leer.</t>
        </is>
      </c>
      <c r="D33" s="21" t="inlineStr">
        <is>
          <t>Formeln und Validierungen bis zur letzten vorbereiteten Zeile kontrollieren.</t>
        </is>
      </c>
      <c r="E33" s="21" t="inlineStr">
        <is>
          <t>Bestätigt den nutzbaren Bereich von 100 Zeilen.</t>
        </is>
      </c>
    </row>
    <row r="34" ht="55" customHeight="1">
      <c r="A34" s="22" t="inlineStr">
        <is>
          <t>Grenzfall</t>
        </is>
      </c>
      <c r="B34" s="22" t="inlineStr">
        <is>
          <t>Kapazitätsplanung, Zeile 16</t>
        </is>
      </c>
      <c r="C34" s="22" t="inlineStr">
        <is>
          <t>Kapazität = 72,00; Bedarf = 72; Auslastung = 100,0 %; Einstufung = Knapp</t>
        </is>
      </c>
      <c r="D34" s="22" t="inlineStr">
        <is>
          <t>Prüfen, dass erst ein Wert oberhalb von 100,0 % als „Überlastet“ gilt.</t>
        </is>
      </c>
      <c r="E34" s="22" t="inlineStr">
        <is>
          <t>Gleichheit mit der Überlastgrenze wird bewusst nicht als Überschreitung gewertet.</t>
        </is>
      </c>
    </row>
    <row r="35" ht="55" customHeight="1">
      <c r="A35" s="21" t="inlineStr">
        <is>
          <t>Nullbedarf</t>
        </is>
      </c>
      <c r="B35" s="21" t="inlineStr">
        <is>
          <t>Kapazitätsplanung, Zeile 14</t>
        </is>
      </c>
      <c r="C35" s="21" t="inlineStr">
        <is>
          <t>Bedarf = 0; Auslastung = 0,0 %; Einstufung = Frei</t>
        </is>
      </c>
      <c r="D35" s="21" t="inlineStr">
        <is>
          <t>Prüfen, dass ein echter Nullbedarf nicht mit einer fehlenden Eingabe verwechselt wird.</t>
        </is>
      </c>
      <c r="E35" s="21" t="inlineStr">
        <is>
          <t>Kapazität bleibt sichtbar und wird nicht als Bedarf verbucht.</t>
        </is>
      </c>
    </row>
    <row r="36" ht="55" customHeight="1">
      <c r="A36" s="22" t="inlineStr">
        <is>
          <t>Duplikat</t>
        </is>
      </c>
      <c r="B36" s="22" t="inlineStr">
        <is>
          <t>Planungs-ID A7:A106</t>
        </is>
      </c>
      <c r="C36" s="22" t="inlineStr">
        <is>
          <t>Doppelte nichtleere IDs werden farbig markiert.</t>
        </is>
      </c>
      <c r="D36" s="22" t="inlineStr">
        <is>
          <t>Eine vorhandene ID testweise wiederholen und danach wieder entfernen.</t>
        </is>
      </c>
      <c r="E36" s="22" t="inlineStr">
        <is>
          <t>Die Warnung blockiert keine fachlich begründete Eingabe.</t>
        </is>
      </c>
    </row>
    <row r="37" ht="55" customHeight="1">
      <c r="A37" s="21" t="inlineStr">
        <is>
          <t>Unvollständige Eingabe</t>
        </is>
      </c>
      <c r="B37" s="21" t="inlineStr">
        <is>
          <t>B7:L106 und R7:R106</t>
        </is>
      </c>
      <c r="C37" s="21" t="inlineStr">
        <is>
          <t>Bei vorhandener ID und fehlendem Pflichtwert lautet Q „Eingabe unvollständig“.</t>
        </is>
      </c>
      <c r="D37" s="21" t="inlineStr">
        <is>
          <t>Einen Pflichtwert testweise löschen, neu berechnen und anschließend wiederherstellen.</t>
        </is>
      </c>
      <c r="E37" s="21" t="inlineStr">
        <is>
          <t>Kapazitätsformeln bleiben bei fehlenden Berechnungsgrundlagen leer.</t>
        </is>
      </c>
    </row>
    <row r="38" ht="55" customHeight="1">
      <c r="A38" s="22" t="inlineStr">
        <is>
          <t>Schwellenwerte</t>
        </is>
      </c>
      <c r="B38" s="22" t="inlineStr">
        <is>
          <t>Parameter B7:B8</t>
        </is>
      </c>
      <c r="C38" s="22" t="inlineStr">
        <is>
          <t>Auslastungsziel ist kleiner oder gleich der Überlastgrenze.</t>
        </is>
      </c>
      <c r="D38" s="22" t="inlineStr">
        <is>
          <t>Werte prüfen; eine umgekehrte Reihenfolge wird farbig gewarnt.</t>
        </is>
      </c>
      <c r="E38" s="22" t="inlineStr">
        <is>
          <t>Schwellenwerte sind veränderbare Planungsannahmen, keine verbindliche Vorgabe.</t>
        </is>
      </c>
    </row>
  </sheetData>
  <mergeCells count="1">
    <mergeCell ref="A1:E1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 Fertigungsplanung</dc:creator>
  <dc:title xmlns:dc="http://purl.org/dc/elements/1.1/">Arbeitsplatzkapazität Excel</dc:title>
  <dc:description xmlns:dc="http://purl.org/dc/elements/1.1/">Arbeitsmappe zur manuellen Beurteilung von Bedarf und Kapazität an fiktiven Produktionsarbeitsplätzen.</dc:description>
  <dc:subject xmlns:dc="http://purl.org/dc/elements/1.1/">Kapazitätsdimensionierung fiktiver Arbeitsplätze</dc:subject>
  <dcterms:created xmlns:dcterms="http://purl.org/dc/terms/" xmlns:xsi="http://www.w3.org/2001/XMLSchema-instance" xsi:type="dcterms:W3CDTF">2026-09-09T10:56:58Z</dcterms:created>
  <dcterms:modified xmlns:dcterms="http://purl.org/dc/terms/" xmlns:xsi="http://www.w3.org/2001/XMLSchema-instance" xsi:type="dcterms:W3CDTF">2026-09-09T10:56:59+00:00Z</dcterms:modified>
</cp:coreProperties>
</file>